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erntravel-my.sharepoint.com/personal/vivian_yu_walshegroup_com/Documents/Documents/CI FARES/Yarstick Fares 2026/AKL-BNE 2026/"/>
    </mc:Choice>
  </mc:AlternateContent>
  <xr:revisionPtr revIDLastSave="40" documentId="8_{7D277305-A504-4D51-B767-5A903A3F77A9}" xr6:coauthVersionLast="47" xr6:coauthVersionMax="47" xr10:uidLastSave="{E51DBED5-E164-4A5B-96DD-DF3C46F0BAD8}"/>
  <bookViews>
    <workbookView xWindow="-110" yWindow="-110" windowWidth="19420" windowHeight="11500" xr2:uid="{1086CFF8-A7DC-476C-9366-017B59036CDB}"/>
  </bookViews>
  <sheets>
    <sheet name="N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E86" i="1" l="1"/>
  <c r="I60" i="1"/>
  <c r="C60" i="1"/>
  <c r="E60" i="1" s="1"/>
  <c r="I59" i="1"/>
  <c r="I58" i="1"/>
  <c r="C58" i="1"/>
  <c r="E58" i="1" s="1"/>
  <c r="I57" i="1"/>
  <c r="C57" i="1"/>
  <c r="E57" i="1" s="1"/>
  <c r="J57" i="1" s="1"/>
  <c r="I56" i="1"/>
  <c r="C56" i="1"/>
  <c r="E56" i="1" s="1"/>
  <c r="I55" i="1"/>
  <c r="C55" i="1"/>
  <c r="E55" i="1" s="1"/>
  <c r="J55" i="1" s="1"/>
  <c r="M54" i="1"/>
  <c r="I54" i="1"/>
  <c r="C54" i="1"/>
  <c r="E54" i="1" s="1"/>
  <c r="M53" i="1"/>
  <c r="I53" i="1"/>
  <c r="M52" i="1"/>
  <c r="I52" i="1"/>
  <c r="C52" i="1"/>
  <c r="E52" i="1" s="1"/>
  <c r="I51" i="1"/>
  <c r="C51" i="1"/>
  <c r="E51" i="1" s="1"/>
  <c r="M50" i="1"/>
  <c r="I50" i="1"/>
  <c r="C50" i="1"/>
  <c r="E50" i="1" s="1"/>
  <c r="M49" i="1"/>
  <c r="I49" i="1"/>
  <c r="M48" i="1"/>
  <c r="I48" i="1"/>
  <c r="C48" i="1"/>
  <c r="E48" i="1" s="1"/>
  <c r="M47" i="1"/>
  <c r="I47" i="1"/>
  <c r="C47" i="1"/>
  <c r="E47" i="1" s="1"/>
  <c r="M46" i="1"/>
  <c r="I46" i="1"/>
  <c r="M45" i="1"/>
  <c r="I45" i="1"/>
  <c r="C45" i="1"/>
  <c r="E45" i="1" s="1"/>
  <c r="J45" i="1" s="1"/>
  <c r="I44" i="1"/>
  <c r="I43" i="1"/>
  <c r="C43" i="1"/>
  <c r="E43" i="1" s="1"/>
  <c r="I42" i="1"/>
  <c r="C42" i="1"/>
  <c r="E42" i="1" s="1"/>
  <c r="I41" i="1"/>
  <c r="C41" i="1"/>
  <c r="E41" i="1" s="1"/>
  <c r="I40" i="1"/>
  <c r="C40" i="1"/>
  <c r="E40" i="1" s="1"/>
  <c r="M39" i="1"/>
  <c r="I39" i="1"/>
  <c r="M38" i="1"/>
  <c r="I38" i="1"/>
  <c r="C38" i="1"/>
  <c r="E38" i="1" s="1"/>
  <c r="M37" i="1"/>
  <c r="I37" i="1"/>
  <c r="C37" i="1"/>
  <c r="E37" i="1" s="1"/>
  <c r="M36" i="1"/>
  <c r="I36" i="1"/>
  <c r="C36" i="1"/>
  <c r="E36" i="1" s="1"/>
  <c r="I31" i="1"/>
  <c r="F31" i="1"/>
  <c r="H31" i="1" s="1"/>
  <c r="I30" i="1"/>
  <c r="F30" i="1"/>
  <c r="H30" i="1" s="1"/>
  <c r="I29" i="1"/>
  <c r="F29" i="1"/>
  <c r="H29" i="1" s="1"/>
  <c r="I28" i="1"/>
  <c r="F28" i="1"/>
  <c r="H28" i="1" s="1"/>
  <c r="I27" i="1"/>
  <c r="F27" i="1"/>
  <c r="H27" i="1" s="1"/>
  <c r="I26" i="1"/>
  <c r="F26" i="1"/>
  <c r="H26" i="1" s="1"/>
  <c r="I25" i="1"/>
  <c r="F25" i="1"/>
  <c r="H25" i="1" s="1"/>
  <c r="I24" i="1"/>
  <c r="F24" i="1"/>
  <c r="H24" i="1" s="1"/>
  <c r="I23" i="1"/>
  <c r="F23" i="1"/>
  <c r="H23" i="1" s="1"/>
  <c r="I22" i="1"/>
  <c r="F22" i="1"/>
  <c r="H22" i="1" s="1"/>
  <c r="I21" i="1"/>
  <c r="F21" i="1"/>
  <c r="H21" i="1" s="1"/>
  <c r="I20" i="1"/>
  <c r="F20" i="1"/>
  <c r="H20" i="1" s="1"/>
  <c r="I19" i="1"/>
  <c r="F19" i="1"/>
  <c r="H19" i="1" s="1"/>
  <c r="I18" i="1"/>
  <c r="F18" i="1"/>
  <c r="H18" i="1" s="1"/>
  <c r="I17" i="1"/>
  <c r="F17" i="1"/>
  <c r="H17" i="1" s="1"/>
  <c r="I16" i="1"/>
  <c r="F16" i="1"/>
  <c r="H16" i="1" s="1"/>
  <c r="I15" i="1"/>
  <c r="F15" i="1"/>
  <c r="H15" i="1" s="1"/>
  <c r="I14" i="1"/>
  <c r="F14" i="1"/>
  <c r="H14" i="1" s="1"/>
  <c r="I13" i="1"/>
  <c r="F13" i="1"/>
  <c r="H13" i="1" s="1"/>
  <c r="I12" i="1"/>
  <c r="F12" i="1"/>
  <c r="H12" i="1" s="1"/>
  <c r="J41" i="1" l="1"/>
  <c r="J58" i="1"/>
  <c r="J54" i="1"/>
  <c r="J56" i="1"/>
  <c r="J51" i="1"/>
  <c r="J52" i="1"/>
  <c r="J42" i="1"/>
  <c r="J60" i="1"/>
  <c r="J40" i="1"/>
  <c r="N45" i="1"/>
  <c r="N52" i="1"/>
  <c r="N53" i="1"/>
  <c r="J43" i="1"/>
  <c r="N54" i="1"/>
  <c r="J50" i="1"/>
  <c r="N50" i="1"/>
  <c r="N39" i="1"/>
  <c r="J39" i="1"/>
  <c r="N38" i="1"/>
  <c r="J38" i="1"/>
  <c r="J47" i="1"/>
  <c r="N47" i="1"/>
  <c r="N36" i="1"/>
  <c r="J36" i="1"/>
  <c r="J48" i="1"/>
  <c r="N48" i="1"/>
  <c r="J37" i="1"/>
  <c r="N37" i="1"/>
</calcChain>
</file>

<file path=xl/sharedStrings.xml><?xml version="1.0" encoding="utf-8"?>
<sst xmlns="http://schemas.openxmlformats.org/spreadsheetml/2006/main" count="202" uniqueCount="186">
  <si>
    <t>AD-HOC TKF REVISION FORM</t>
  </si>
  <si>
    <t>(Please think twice for any other alternative ways to promote sales I/O dumping fares)</t>
  </si>
  <si>
    <t>TO:TPESZCI</t>
  </si>
  <si>
    <t>FROM:SYDDECI</t>
  </si>
  <si>
    <t>COPY:TPESBCI/TPEARCI/SYDDECI/AKLDMCI</t>
  </si>
  <si>
    <t>FIT</t>
  </si>
  <si>
    <t>FARE</t>
  </si>
  <si>
    <t>TKF LEVELS (local $)</t>
  </si>
  <si>
    <t>EFFECTIVE     PERIOD</t>
  </si>
  <si>
    <t>REF</t>
  </si>
  <si>
    <t xml:space="preserve">ROUTING   OW/RT </t>
  </si>
  <si>
    <t>CURRENT (A)</t>
  </si>
  <si>
    <t>PROPOSED (B)</t>
  </si>
  <si>
    <t>RT
Published</t>
  </si>
  <si>
    <t>OW
Published</t>
  </si>
  <si>
    <t>NET</t>
  </si>
  <si>
    <t>RBD</t>
  </si>
  <si>
    <t>ISSUE DATE</t>
  </si>
  <si>
    <t>TRAVEL DATE</t>
  </si>
  <si>
    <t>AKL-BNE</t>
  </si>
  <si>
    <t>JONZ</t>
    <phoneticPr fontId="7" type="noConversion"/>
  </si>
  <si>
    <t>01SEP26 - 31MAR28</t>
    <phoneticPr fontId="7" type="noConversion"/>
  </si>
  <si>
    <t>01SEP26-31MAR29</t>
    <phoneticPr fontId="7" type="noConversion"/>
  </si>
  <si>
    <t>C
2PC</t>
  </si>
  <si>
    <t>CONZ</t>
    <phoneticPr fontId="7" type="noConversion"/>
  </si>
  <si>
    <t>DONZ</t>
    <phoneticPr fontId="7" type="noConversion"/>
  </si>
  <si>
    <t>DOA14NZ</t>
    <phoneticPr fontId="7" type="noConversion"/>
  </si>
  <si>
    <t>WONZ</t>
    <phoneticPr fontId="7" type="noConversion"/>
  </si>
  <si>
    <t>PY
2PC</t>
  </si>
  <si>
    <t>UONZ</t>
    <phoneticPr fontId="7" type="noConversion"/>
  </si>
  <si>
    <t>AONZ</t>
    <phoneticPr fontId="7" type="noConversion"/>
  </si>
  <si>
    <t>EONZ</t>
    <phoneticPr fontId="7" type="noConversion"/>
  </si>
  <si>
    <t>YONZ</t>
    <phoneticPr fontId="7" type="noConversion"/>
  </si>
  <si>
    <t>EY
1PC</t>
    <phoneticPr fontId="7" type="noConversion"/>
  </si>
  <si>
    <t>BONZ</t>
    <phoneticPr fontId="7" type="noConversion"/>
  </si>
  <si>
    <t>MONZ</t>
    <phoneticPr fontId="7" type="noConversion"/>
  </si>
  <si>
    <t>KONZ</t>
    <phoneticPr fontId="7" type="noConversion"/>
  </si>
  <si>
    <t>VONZ</t>
    <phoneticPr fontId="7" type="noConversion"/>
  </si>
  <si>
    <t>TONZ</t>
    <phoneticPr fontId="7" type="noConversion"/>
  </si>
  <si>
    <t>TOA14NZ</t>
    <phoneticPr fontId="7" type="noConversion"/>
  </si>
  <si>
    <t>RONZ</t>
    <phoneticPr fontId="7" type="noConversion"/>
  </si>
  <si>
    <t>EY
 0PC</t>
  </si>
  <si>
    <t>QONZ</t>
    <phoneticPr fontId="7" type="noConversion"/>
  </si>
  <si>
    <t>HONZ</t>
    <phoneticPr fontId="7" type="noConversion"/>
  </si>
  <si>
    <t>NONZ</t>
    <phoneticPr fontId="7" type="noConversion"/>
  </si>
  <si>
    <t>NOA14NZ</t>
    <phoneticPr fontId="7" type="noConversion"/>
  </si>
  <si>
    <t>B) FARE COMPARISON:</t>
  </si>
  <si>
    <t>OAL</t>
  </si>
  <si>
    <t>REF.</t>
  </si>
  <si>
    <t xml:space="preserve">ROUTING: AKLBNE </t>
  </si>
  <si>
    <t>CI  (local $)</t>
  </si>
  <si>
    <r>
      <rPr>
        <sz val="10"/>
        <rFont val="Calibri"/>
        <family val="2"/>
      </rPr>
      <t xml:space="preserve">NZ (local $) </t>
    </r>
    <r>
      <rPr>
        <sz val="10"/>
        <color rgb="FF0000CC"/>
        <rFont val="Calibri"/>
        <family val="2"/>
      </rPr>
      <t>No Bag, 1PC bag + gross NZD40</t>
    </r>
  </si>
  <si>
    <r>
      <t xml:space="preserve">QF  (local $) </t>
    </r>
    <r>
      <rPr>
        <sz val="10"/>
        <color rgb="FF0000CC"/>
        <rFont val="Calibri"/>
        <family val="2"/>
      </rPr>
      <t>30 kgs</t>
    </r>
  </si>
  <si>
    <t>OW</t>
  </si>
  <si>
    <t>Gross</t>
  </si>
  <si>
    <t>Tax ttl</t>
  </si>
  <si>
    <t>TTL</t>
  </si>
  <si>
    <t>F/B</t>
  </si>
  <si>
    <t>CI vs NZ</t>
  </si>
  <si>
    <t>CI VS QF</t>
  </si>
  <si>
    <t>ISSU PERIOD</t>
  </si>
  <si>
    <t>TRAVEL PERIOD</t>
  </si>
  <si>
    <t>C</t>
  </si>
  <si>
    <t>JONZ</t>
  </si>
  <si>
    <t>CBIZN</t>
  </si>
  <si>
    <t>JFNZA</t>
  </si>
  <si>
    <t>QF-UFN; NZ-UFN</t>
  </si>
  <si>
    <t>CONZ</t>
  </si>
  <si>
    <t>DBIZN</t>
  </si>
  <si>
    <t>CFNZA</t>
  </si>
  <si>
    <t>DONZ</t>
  </si>
  <si>
    <t>ZBIZN</t>
  </si>
  <si>
    <t>DSNZA</t>
  </si>
  <si>
    <t>ZBIZN21</t>
  </si>
  <si>
    <t>DN35A</t>
  </si>
  <si>
    <t>PY</t>
  </si>
  <si>
    <t>WONZ</t>
  </si>
  <si>
    <t>UPREN</t>
  </si>
  <si>
    <t>UONZ</t>
  </si>
  <si>
    <t>EPREN</t>
  </si>
  <si>
    <t>AONZ</t>
  </si>
  <si>
    <t>OPREN</t>
  </si>
  <si>
    <t>EONZ</t>
  </si>
  <si>
    <t>APREN</t>
  </si>
  <si>
    <t>Y</t>
  </si>
  <si>
    <t>YWRKN</t>
  </si>
  <si>
    <t>YFNZA</t>
    <phoneticPr fontId="7" type="noConversion"/>
  </si>
  <si>
    <t>YONZ</t>
  </si>
  <si>
    <t>BWRKN</t>
  </si>
  <si>
    <t>BFNZA</t>
  </si>
  <si>
    <t>MWRKN</t>
  </si>
  <si>
    <t>HFNZA</t>
  </si>
  <si>
    <t>BONZ</t>
  </si>
  <si>
    <t>HWRKN</t>
  </si>
  <si>
    <t>KRNZA</t>
  </si>
  <si>
    <t>MONZ</t>
  </si>
  <si>
    <t>QWRKN</t>
  </si>
  <si>
    <t>MRNZA</t>
  </si>
  <si>
    <t>VWRKN</t>
  </si>
  <si>
    <t>LRNZA</t>
  </si>
  <si>
    <t>KONZ</t>
  </si>
  <si>
    <t>WWRKN</t>
  </si>
  <si>
    <t>SRNZA</t>
  </si>
  <si>
    <t>VONZ</t>
  </si>
  <si>
    <t>TWRKN</t>
  </si>
  <si>
    <t>TONZ</t>
  </si>
  <si>
    <t>LWRKN</t>
  </si>
  <si>
    <t>NNZ5</t>
    <phoneticPr fontId="7" type="noConversion"/>
  </si>
  <si>
    <t>GWRKN28</t>
  </si>
  <si>
    <t>QNZ5</t>
    <phoneticPr fontId="7" type="noConversion"/>
  </si>
  <si>
    <t>TOA14NZ</t>
  </si>
  <si>
    <t>KWRKN28</t>
  </si>
  <si>
    <t>ONZ5</t>
    <phoneticPr fontId="7" type="noConversion"/>
  </si>
  <si>
    <t>RONZ</t>
  </si>
  <si>
    <t>VSATN</t>
  </si>
  <si>
    <t>QONZ</t>
  </si>
  <si>
    <t>WSATN</t>
  </si>
  <si>
    <t>HONZ</t>
  </si>
  <si>
    <t>TSATN</t>
  </si>
  <si>
    <t>NONZ</t>
  </si>
  <si>
    <t>LSATN</t>
  </si>
  <si>
    <t>SSATN21</t>
  </si>
  <si>
    <t>NOA14NZ</t>
  </si>
  <si>
    <t>KSATN28</t>
  </si>
  <si>
    <t>Fare Rule by Category No.</t>
  </si>
  <si>
    <t>Select</t>
  </si>
  <si>
    <t>Rule Conditions</t>
  </si>
  <si>
    <t xml:space="preserve">OW                           </t>
  </si>
  <si>
    <t>Permitted</t>
  </si>
  <si>
    <t xml:space="preserve">Day/Time                     </t>
  </si>
  <si>
    <t>O/B &amp; I/B no restriction</t>
  </si>
  <si>
    <t xml:space="preserve">Seasonality </t>
  </si>
  <si>
    <t>N/A.</t>
  </si>
  <si>
    <t xml:space="preserve">Flight Application </t>
  </si>
  <si>
    <t xml:space="preserve">* Codeshare Flight Restriction     </t>
  </si>
  <si>
    <t>Not applicable</t>
  </si>
  <si>
    <t>* Outbound Flight Restriction</t>
  </si>
  <si>
    <t>No Restriction</t>
  </si>
  <si>
    <t>* Inbound Flight Restriction</t>
  </si>
  <si>
    <t>* Other Flight Restriction</t>
  </si>
  <si>
    <t>*A28NZ, *OA28NZ,  28 advance booking. * =RBD</t>
  </si>
  <si>
    <t>*A21NZ, *OA21NZ,  21 days advance booking. * =RBD</t>
  </si>
  <si>
    <t>*A14NZ, *OA14NZ, 14 days advance bboking. * =RBD</t>
  </si>
  <si>
    <t>Advanced Ticketing</t>
    <phoneticPr fontId="7" type="noConversion"/>
  </si>
  <si>
    <r>
      <t xml:space="preserve">Ticketing must be completed within 3 days after reservations are made </t>
    </r>
    <r>
      <rPr>
        <sz val="11"/>
        <color rgb="FF0000CC"/>
        <rFont val="Calibri"/>
        <family val="2"/>
      </rPr>
      <t>for Advance Purchase Fares</t>
    </r>
  </si>
  <si>
    <t>Min. Stay</t>
  </si>
  <si>
    <t xml:space="preserve"> </t>
  </si>
  <si>
    <t>Max. Stay</t>
  </si>
  <si>
    <t>12 Months</t>
  </si>
  <si>
    <t xml:space="preserve">Stopover </t>
  </si>
  <si>
    <t>Transfer</t>
  </si>
  <si>
    <t>Permitted Combinations</t>
  </si>
  <si>
    <t>* Combine with CI Fare</t>
  </si>
  <si>
    <t>* Combine with OA Fare</t>
  </si>
  <si>
    <t xml:space="preserve">Blackout Dates </t>
  </si>
  <si>
    <t xml:space="preserve">Surcharge </t>
  </si>
  <si>
    <t xml:space="preserve">1. NZD165 applies to all RBDs on AKL-BNE sector travel period :  01JAN27-06JAN27 &amp; 01JAN28-06JAN28. 
2. NZD165 applies to all RBDs on BNE-AKL sector travel period :  19DEC26-24DEC26 &amp; 19DEC27-24DEC27, </t>
    <phoneticPr fontId="7" type="noConversion"/>
  </si>
  <si>
    <t>Sales Restrictions</t>
  </si>
  <si>
    <t>* Ticketing Airlines</t>
  </si>
  <si>
    <t>CI/AE only</t>
  </si>
  <si>
    <t xml:space="preserve">* Ticketing GDS </t>
  </si>
  <si>
    <t>* Ticketing Place</t>
  </si>
  <si>
    <t>Penalties</t>
  </si>
  <si>
    <t>* Rebooking Charge</t>
  </si>
  <si>
    <t>As per penalty rules contained in Fare Family</t>
  </si>
  <si>
    <t>* Reissue Charge</t>
  </si>
  <si>
    <t>* Reroute Charge</t>
  </si>
  <si>
    <t>* Refund Charge</t>
  </si>
  <si>
    <t>Ticket Endorsement</t>
  </si>
  <si>
    <t xml:space="preserve">* Non-Endorseable </t>
  </si>
  <si>
    <t>Non-Endorseable/date Changes refers to Fare Rules</t>
  </si>
  <si>
    <t>* Outbound Travel Period</t>
  </si>
  <si>
    <t>* Inbound Travel Period</t>
  </si>
  <si>
    <t>Within 1 year</t>
  </si>
  <si>
    <t>CHD &amp; INF Discounts</t>
  </si>
  <si>
    <t>* CHD / INS with a seat</t>
  </si>
  <si>
    <t>Permitted: ADT x 100% - Accompanied Child and infant with seat 2-11 years/Unaccompanied child 5-11 No Discount</t>
  </si>
  <si>
    <t xml:space="preserve">* INF without a seat </t>
  </si>
  <si>
    <t xml:space="preserve">Permitted: ADT x 10% - infant Under 2 years </t>
    <phoneticPr fontId="7" type="noConversion"/>
  </si>
  <si>
    <t>* UM</t>
  </si>
  <si>
    <t>Permitted : ADT x 100% *Follow HO policy. BZ 8-11 yrs, PY &amp; EY (except L-cls) 5-11 yrs, NO under 5 yrs.</t>
    <phoneticPr fontId="7" type="noConversion"/>
  </si>
  <si>
    <t>Agent Discounts - AD</t>
  </si>
  <si>
    <t>Permitted J/W/Y class fares</t>
  </si>
  <si>
    <t>Other Discounts - SD, SC, ID, etc.</t>
  </si>
  <si>
    <t>Not Permitted</t>
  </si>
  <si>
    <t>01SEP26-31MAR28. Black Out periods refer to Cat 11.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</si>
</sst>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9">
    <font>
      <sz val="11"/>
      <color theme="1"/>
      <name val="Calibri"/>
      <family val="2"/>
      <charset val="136"/>
    </font>
    <font>
      <sz val="11"/>
      <color theme="1"/>
      <name val="Calibri"/>
      <family val="2"/>
      <charset val="136"/>
    </font>
    <font>
      <sz val="10"/>
      <name val="Calibri"/>
      <family val="2"/>
    </font>
    <font>
      <sz val="9"/>
      <name val="Calibri"/>
      <family val="2"/>
      <charset val="136"/>
    </font>
    <font>
      <b/>
      <sz val="10"/>
      <name val="Calibri"/>
      <family val="2"/>
    </font>
    <font>
      <b/>
      <sz val="10"/>
      <color rgb="FF00B050"/>
      <name val="Calibri"/>
      <family val="2"/>
    </font>
    <font>
      <sz val="10"/>
      <color rgb="FFFF0000"/>
      <name val="Calibri"/>
      <family val="2"/>
    </font>
    <font>
      <sz val="9"/>
      <name val="細明體"/>
      <family val="3"/>
      <charset val="136"/>
    </font>
    <font>
      <sz val="10"/>
      <color rgb="FF0000CC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rgb="FF0000CC"/>
      <name val="Calibri"/>
      <family val="2"/>
    </font>
    <font>
      <sz val="11"/>
      <color rgb="FFFF0000"/>
      <name val="Calibri"/>
      <family val="2"/>
    </font>
    <font>
      <strike/>
      <sz val="11"/>
      <color rgb="FF0000CC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/>
  </cellStyleXfs>
  <cellXfs count="29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Continuous" vertical="center"/>
    </xf>
    <xf numFmtId="0" fontId="2" fillId="3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4" fillId="2" borderId="0" xfId="0" applyFont="1" applyFill="1" applyProtection="1">
      <alignment vertical="center"/>
      <protection locked="0"/>
    </xf>
    <xf numFmtId="15" fontId="4" fillId="2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1" fontId="8" fillId="4" borderId="25" xfId="0" applyNumberFormat="1" applyFont="1" applyFill="1" applyBorder="1" applyAlignment="1">
      <alignment horizontal="center" vertical="center"/>
    </xf>
    <xf numFmtId="1" fontId="2" fillId="3" borderId="0" xfId="0" applyNumberFormat="1" applyFont="1" applyFill="1">
      <alignment vertical="center"/>
    </xf>
    <xf numFmtId="9" fontId="2" fillId="3" borderId="0" xfId="1" applyFont="1" applyFill="1" applyAlignment="1">
      <alignment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1" fontId="2" fillId="0" borderId="29" xfId="0" applyNumberFormat="1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1" fontId="2" fillId="3" borderId="32" xfId="0" applyNumberFormat="1" applyFont="1" applyFill="1" applyBorder="1" applyAlignment="1">
      <alignment horizontal="center" vertical="center"/>
    </xf>
    <xf numFmtId="1" fontId="8" fillId="4" borderId="33" xfId="0" applyNumberFormat="1" applyFont="1" applyFill="1" applyBorder="1" applyAlignment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1" fontId="2" fillId="0" borderId="36" xfId="0" applyNumberFormat="1" applyFont="1" applyBorder="1" applyAlignment="1">
      <alignment horizontal="center" vertical="center" wrapText="1"/>
    </xf>
    <xf numFmtId="1" fontId="8" fillId="4" borderId="37" xfId="0" applyNumberFormat="1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  <protection locked="0"/>
    </xf>
    <xf numFmtId="1" fontId="2" fillId="0" borderId="39" xfId="0" applyNumberFormat="1" applyFont="1" applyBorder="1" applyAlignment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/>
      <protection locked="0"/>
    </xf>
    <xf numFmtId="1" fontId="2" fillId="3" borderId="41" xfId="0" applyNumberFormat="1" applyFont="1" applyFill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 wrapText="1"/>
    </xf>
    <xf numFmtId="1" fontId="2" fillId="3" borderId="43" xfId="0" applyNumberFormat="1" applyFont="1" applyFill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0" fontId="2" fillId="3" borderId="45" xfId="0" applyFont="1" applyFill="1" applyBorder="1" applyAlignment="1" applyProtection="1">
      <alignment horizontal="center" vertical="center"/>
      <protection locked="0"/>
    </xf>
    <xf numFmtId="1" fontId="2" fillId="0" borderId="46" xfId="0" applyNumberFormat="1" applyFont="1" applyBorder="1" applyAlignment="1">
      <alignment horizontal="center" vertical="center" wrapText="1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3" borderId="48" xfId="0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/>
      <protection locked="0"/>
    </xf>
    <xf numFmtId="1" fontId="2" fillId="0" borderId="51" xfId="0" applyNumberFormat="1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3" borderId="53" xfId="0" applyFont="1" applyFill="1" applyBorder="1" applyAlignment="1" applyProtection="1">
      <alignment horizontal="center" vertical="center"/>
      <protection locked="0"/>
    </xf>
    <xf numFmtId="1" fontId="2" fillId="3" borderId="55" xfId="0" applyNumberFormat="1" applyFont="1" applyFill="1" applyBorder="1" applyAlignment="1">
      <alignment horizontal="center" vertical="center"/>
    </xf>
    <xf numFmtId="1" fontId="8" fillId="4" borderId="54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1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3" borderId="61" xfId="0" applyFont="1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3" borderId="64" xfId="0" applyFont="1" applyFill="1" applyBorder="1">
      <alignment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1" fontId="2" fillId="3" borderId="61" xfId="0" applyNumberFormat="1" applyFont="1" applyFill="1" applyBorder="1">
      <alignment vertical="center"/>
    </xf>
    <xf numFmtId="1" fontId="2" fillId="0" borderId="70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61" xfId="0" applyNumberFormat="1" applyFont="1" applyBorder="1" applyAlignment="1">
      <alignment horizontal="center" vertical="center"/>
    </xf>
    <xf numFmtId="1" fontId="8" fillId="0" borderId="71" xfId="0" applyNumberFormat="1" applyFont="1" applyBorder="1" applyAlignment="1">
      <alignment horizontal="center" vertical="center"/>
    </xf>
    <xf numFmtId="1" fontId="6" fillId="0" borderId="71" xfId="0" applyNumberFormat="1" applyFont="1" applyBorder="1" applyAlignment="1">
      <alignment horizontal="center" vertical="center"/>
    </xf>
    <xf numFmtId="1" fontId="2" fillId="3" borderId="73" xfId="0" applyNumberFormat="1" applyFont="1" applyFill="1" applyBorder="1">
      <alignment vertical="center"/>
    </xf>
    <xf numFmtId="1" fontId="2" fillId="0" borderId="74" xfId="0" applyNumberFormat="1" applyFont="1" applyBorder="1" applyAlignment="1">
      <alignment horizontal="center" vertical="center"/>
    </xf>
    <xf numFmtId="1" fontId="2" fillId="0" borderId="75" xfId="0" applyNumberFormat="1" applyFont="1" applyBorder="1" applyAlignment="1">
      <alignment horizontal="center" vertical="center"/>
    </xf>
    <xf numFmtId="1" fontId="2" fillId="0" borderId="76" xfId="0" applyNumberFormat="1" applyFont="1" applyBorder="1" applyAlignment="1">
      <alignment horizontal="center" vertical="center"/>
    </xf>
    <xf numFmtId="1" fontId="2" fillId="0" borderId="73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2" fillId="0" borderId="77" xfId="0" applyNumberFormat="1" applyFont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3" borderId="79" xfId="0" applyFont="1" applyFill="1" applyBorder="1" applyAlignment="1">
      <alignment horizontal="center" vertical="center"/>
    </xf>
    <xf numFmtId="1" fontId="2" fillId="0" borderId="80" xfId="0" applyNumberFormat="1" applyFont="1" applyBorder="1" applyAlignment="1">
      <alignment horizontal="center" vertical="center"/>
    </xf>
    <xf numFmtId="1" fontId="2" fillId="3" borderId="64" xfId="0" applyNumberFormat="1" applyFont="1" applyFill="1" applyBorder="1">
      <alignment vertical="center"/>
    </xf>
    <xf numFmtId="1" fontId="2" fillId="0" borderId="65" xfId="0" applyNumberFormat="1" applyFont="1" applyBorder="1" applyAlignment="1">
      <alignment horizontal="center" vertical="center"/>
    </xf>
    <xf numFmtId="1" fontId="2" fillId="0" borderId="66" xfId="0" applyNumberFormat="1" applyFont="1" applyBorder="1" applyAlignment="1">
      <alignment horizontal="center" vertical="center"/>
    </xf>
    <xf numFmtId="1" fontId="2" fillId="0" borderId="67" xfId="0" applyNumberFormat="1" applyFont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1" fontId="8" fillId="0" borderId="57" xfId="0" applyNumberFormat="1" applyFont="1" applyBorder="1" applyAlignment="1">
      <alignment horizontal="center" vertical="center"/>
    </xf>
    <xf numFmtId="1" fontId="2" fillId="0" borderId="64" xfId="0" applyNumberFormat="1" applyFont="1" applyBorder="1" applyAlignment="1">
      <alignment horizontal="center" vertical="center"/>
    </xf>
    <xf numFmtId="1" fontId="2" fillId="0" borderId="82" xfId="0" applyNumberFormat="1" applyFont="1" applyBorder="1" applyAlignment="1">
      <alignment horizontal="center" vertical="center"/>
    </xf>
    <xf numFmtId="1" fontId="2" fillId="3" borderId="61" xfId="0" applyNumberFormat="1" applyFont="1" applyFill="1" applyBorder="1" applyAlignment="1">
      <alignment horizontal="left" vertical="center"/>
    </xf>
    <xf numFmtId="1" fontId="2" fillId="3" borderId="73" xfId="0" applyNumberFormat="1" applyFont="1" applyFill="1" applyBorder="1" applyAlignment="1">
      <alignment horizontal="left" vertical="center"/>
    </xf>
    <xf numFmtId="1" fontId="2" fillId="3" borderId="64" xfId="0" applyNumberFormat="1" applyFont="1" applyFill="1" applyBorder="1" applyAlignment="1">
      <alignment horizontal="left" vertical="center"/>
    </xf>
    <xf numFmtId="1" fontId="2" fillId="0" borderId="84" xfId="0" applyNumberFormat="1" applyFont="1" applyBorder="1" applyAlignment="1">
      <alignment horizontal="center" vertical="center"/>
    </xf>
    <xf numFmtId="1" fontId="2" fillId="3" borderId="86" xfId="0" applyNumberFormat="1" applyFont="1" applyFill="1" applyBorder="1" applyAlignment="1">
      <alignment horizontal="left" vertical="center"/>
    </xf>
    <xf numFmtId="1" fontId="2" fillId="0" borderId="87" xfId="0" applyNumberFormat="1" applyFont="1" applyBorder="1" applyAlignment="1">
      <alignment horizontal="center" vertical="center"/>
    </xf>
    <xf numFmtId="0" fontId="2" fillId="3" borderId="86" xfId="0" applyFont="1" applyFill="1" applyBorder="1" applyAlignment="1">
      <alignment horizontal="center" vertical="center"/>
    </xf>
    <xf numFmtId="3" fontId="2" fillId="3" borderId="77" xfId="0" applyNumberFormat="1" applyFont="1" applyFill="1" applyBorder="1" applyAlignment="1">
      <alignment horizontal="center" vertical="center"/>
    </xf>
    <xf numFmtId="1" fontId="2" fillId="0" borderId="86" xfId="0" applyNumberFormat="1" applyFont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3" fontId="2" fillId="3" borderId="75" xfId="0" applyNumberFormat="1" applyFont="1" applyFill="1" applyBorder="1" applyAlignment="1">
      <alignment horizontal="center" vertical="center"/>
    </xf>
    <xf numFmtId="0" fontId="2" fillId="3" borderId="75" xfId="0" applyFont="1" applyFill="1" applyBorder="1" applyAlignment="1">
      <alignment horizontal="center" vertical="center"/>
    </xf>
    <xf numFmtId="0" fontId="2" fillId="0" borderId="73" xfId="2" applyFont="1" applyBorder="1" applyAlignment="1">
      <alignment horizontal="center" vertical="center"/>
    </xf>
    <xf numFmtId="0" fontId="2" fillId="0" borderId="75" xfId="2" applyFont="1" applyBorder="1" applyAlignment="1">
      <alignment horizontal="center" vertical="center"/>
    </xf>
    <xf numFmtId="0" fontId="2" fillId="0" borderId="74" xfId="2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1" fontId="2" fillId="0" borderId="73" xfId="0" applyNumberFormat="1" applyFont="1" applyBorder="1" applyAlignment="1">
      <alignment horizontal="left" vertical="center"/>
    </xf>
    <xf numFmtId="0" fontId="10" fillId="0" borderId="75" xfId="2" applyFont="1" applyBorder="1" applyAlignment="1">
      <alignment horizontal="center"/>
    </xf>
    <xf numFmtId="0" fontId="2" fillId="0" borderId="73" xfId="2" applyFont="1" applyBorder="1" applyAlignment="1">
      <alignment horizontal="center"/>
    </xf>
    <xf numFmtId="1" fontId="2" fillId="0" borderId="19" xfId="0" applyNumberFormat="1" applyFont="1" applyBorder="1" applyAlignment="1">
      <alignment horizontal="center" vertical="center"/>
    </xf>
    <xf numFmtId="1" fontId="11" fillId="0" borderId="73" xfId="0" applyNumberFormat="1" applyFont="1" applyBorder="1" applyAlignment="1">
      <alignment horizontal="center" vertical="center"/>
    </xf>
    <xf numFmtId="1" fontId="4" fillId="0" borderId="75" xfId="0" applyNumberFormat="1" applyFont="1" applyBorder="1" applyAlignment="1">
      <alignment horizontal="center" vertical="center"/>
    </xf>
    <xf numFmtId="1" fontId="4" fillId="0" borderId="91" xfId="0" applyNumberFormat="1" applyFont="1" applyBorder="1" applyAlignment="1">
      <alignment horizontal="center" vertical="center"/>
    </xf>
    <xf numFmtId="1" fontId="2" fillId="0" borderId="64" xfId="0" applyNumberFormat="1" applyFont="1" applyBorder="1" applyAlignment="1">
      <alignment horizontal="left" vertical="center"/>
    </xf>
    <xf numFmtId="0" fontId="2" fillId="0" borderId="64" xfId="2" applyFont="1" applyBorder="1" applyAlignment="1">
      <alignment horizontal="center" vertical="center"/>
    </xf>
    <xf numFmtId="0" fontId="2" fillId="0" borderId="66" xfId="2" applyFont="1" applyBorder="1" applyAlignment="1">
      <alignment horizontal="center" vertical="center"/>
    </xf>
    <xf numFmtId="0" fontId="2" fillId="0" borderId="65" xfId="2" applyFont="1" applyBorder="1" applyAlignment="1">
      <alignment horizontal="center" vertical="center"/>
    </xf>
    <xf numFmtId="1" fontId="11" fillId="0" borderId="64" xfId="0" applyNumberFormat="1" applyFont="1" applyBorder="1" applyAlignment="1">
      <alignment horizontal="center" vertical="center"/>
    </xf>
    <xf numFmtId="1" fontId="4" fillId="0" borderId="66" xfId="0" applyNumberFormat="1" applyFont="1" applyBorder="1" applyAlignment="1">
      <alignment horizontal="center" vertical="center"/>
    </xf>
    <xf numFmtId="1" fontId="4" fillId="0" borderId="92" xfId="0" applyNumberFormat="1" applyFont="1" applyBorder="1" applyAlignment="1">
      <alignment horizontal="center" vertical="center"/>
    </xf>
    <xf numFmtId="0" fontId="4" fillId="5" borderId="93" xfId="0" applyFont="1" applyFill="1" applyBorder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95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3" fillId="3" borderId="98" xfId="0" applyFont="1" applyFill="1" applyBorder="1">
      <alignment vertical="center"/>
    </xf>
    <xf numFmtId="0" fontId="15" fillId="3" borderId="100" xfId="0" applyFont="1" applyFill="1" applyBorder="1">
      <alignment vertical="center"/>
    </xf>
    <xf numFmtId="0" fontId="15" fillId="3" borderId="101" xfId="0" applyFont="1" applyFill="1" applyBorder="1">
      <alignment vertical="center"/>
    </xf>
    <xf numFmtId="0" fontId="13" fillId="3" borderId="87" xfId="0" applyFont="1" applyFill="1" applyBorder="1" applyAlignment="1">
      <alignment horizontal="left" vertical="center"/>
    </xf>
    <xf numFmtId="0" fontId="15" fillId="3" borderId="88" xfId="0" applyFont="1" applyFill="1" applyBorder="1" applyAlignment="1">
      <alignment horizontal="left" vertical="center"/>
    </xf>
    <xf numFmtId="0" fontId="15" fillId="3" borderId="89" xfId="0" applyFont="1" applyFill="1" applyBorder="1" applyAlignment="1">
      <alignment horizontal="left" vertical="center"/>
    </xf>
    <xf numFmtId="0" fontId="18" fillId="0" borderId="7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6" fillId="0" borderId="75" xfId="0" applyFont="1" applyBorder="1">
      <alignment vertical="center"/>
    </xf>
    <xf numFmtId="0" fontId="12" fillId="0" borderId="76" xfId="0" applyFont="1" applyBorder="1" applyAlignment="1">
      <alignment horizontal="left" vertical="center"/>
    </xf>
    <xf numFmtId="0" fontId="12" fillId="0" borderId="78" xfId="0" applyFont="1" applyBorder="1" applyAlignment="1">
      <alignment horizontal="left" vertical="center"/>
    </xf>
    <xf numFmtId="0" fontId="12" fillId="0" borderId="79" xfId="0" applyFont="1" applyBorder="1" applyAlignment="1">
      <alignment horizontal="left" vertical="center"/>
    </xf>
    <xf numFmtId="0" fontId="16" fillId="0" borderId="66" xfId="0" applyFont="1" applyBorder="1">
      <alignment vertical="center"/>
    </xf>
    <xf numFmtId="0" fontId="12" fillId="0" borderId="67" xfId="0" applyFont="1" applyBorder="1" applyAlignment="1">
      <alignment horizontal="left" vertical="center"/>
    </xf>
    <xf numFmtId="0" fontId="12" fillId="0" borderId="85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2" fillId="2" borderId="76" xfId="0" applyFont="1" applyFill="1" applyBorder="1" applyAlignment="1">
      <alignment horizontal="left" vertical="center"/>
    </xf>
    <xf numFmtId="0" fontId="12" fillId="2" borderId="78" xfId="0" applyFont="1" applyFill="1" applyBorder="1" applyAlignment="1">
      <alignment horizontal="left" vertical="center"/>
    </xf>
    <xf numFmtId="0" fontId="12" fillId="2" borderId="79" xfId="0" applyFont="1" applyFill="1" applyBorder="1" applyAlignment="1">
      <alignment horizontal="left" vertical="center"/>
    </xf>
    <xf numFmtId="0" fontId="12" fillId="0" borderId="75" xfId="0" applyFont="1" applyBorder="1">
      <alignment vertical="center"/>
    </xf>
    <xf numFmtId="0" fontId="13" fillId="0" borderId="76" xfId="0" applyFont="1" applyBorder="1" applyAlignment="1">
      <alignment horizontal="left" vertical="center"/>
    </xf>
    <xf numFmtId="0" fontId="13" fillId="0" borderId="78" xfId="0" applyFont="1" applyBorder="1" applyAlignment="1">
      <alignment horizontal="left" vertical="center"/>
    </xf>
    <xf numFmtId="0" fontId="13" fillId="0" borderId="79" xfId="0" applyFont="1" applyBorder="1" applyAlignment="1">
      <alignment horizontal="left" vertical="center"/>
    </xf>
    <xf numFmtId="0" fontId="17" fillId="0" borderId="9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/>
    </xf>
    <xf numFmtId="0" fontId="12" fillId="0" borderId="76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98" xfId="0" applyFont="1" applyBorder="1" applyAlignment="1">
      <alignment horizontal="left" vertical="center"/>
    </xf>
    <xf numFmtId="0" fontId="12" fillId="0" borderId="100" xfId="0" applyFont="1" applyBorder="1" applyAlignment="1">
      <alignment horizontal="left" vertical="center"/>
    </xf>
    <xf numFmtId="0" fontId="12" fillId="0" borderId="101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87" xfId="0" applyFont="1" applyBorder="1" applyAlignment="1">
      <alignment horizontal="left" vertical="center"/>
    </xf>
    <xf numFmtId="0" fontId="12" fillId="0" borderId="88" xfId="0" applyFont="1" applyBorder="1" applyAlignment="1">
      <alignment horizontal="left" vertical="center"/>
    </xf>
    <xf numFmtId="0" fontId="12" fillId="0" borderId="8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88" xfId="0" applyFont="1" applyBorder="1" applyAlignment="1">
      <alignment horizontal="left" vertical="center"/>
    </xf>
    <xf numFmtId="0" fontId="14" fillId="0" borderId="89" xfId="0" applyFont="1" applyBorder="1" applyAlignment="1">
      <alignment horizontal="left" vertical="center"/>
    </xf>
    <xf numFmtId="0" fontId="12" fillId="0" borderId="99" xfId="0" applyFont="1" applyBorder="1" applyAlignment="1">
      <alignment horizontal="left" vertical="center"/>
    </xf>
    <xf numFmtId="0" fontId="12" fillId="0" borderId="80" xfId="0" applyFont="1" applyBorder="1" applyAlignment="1">
      <alignment horizontal="left" vertical="center"/>
    </xf>
    <xf numFmtId="0" fontId="12" fillId="0" borderId="9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3" fillId="4" borderId="76" xfId="0" applyFont="1" applyFill="1" applyBorder="1" applyAlignment="1">
      <alignment horizontal="left" vertical="center" wrapText="1"/>
    </xf>
    <xf numFmtId="0" fontId="13" fillId="4" borderId="78" xfId="0" applyFont="1" applyFill="1" applyBorder="1" applyAlignment="1">
      <alignment horizontal="left" vertical="center"/>
    </xf>
    <xf numFmtId="0" fontId="13" fillId="4" borderId="79" xfId="0" applyFont="1" applyFill="1" applyBorder="1" applyAlignment="1">
      <alignment horizontal="left" vertical="center"/>
    </xf>
    <xf numFmtId="0" fontId="12" fillId="0" borderId="96" xfId="0" applyFont="1" applyBorder="1">
      <alignment vertical="center"/>
    </xf>
    <xf numFmtId="0" fontId="12" fillId="3" borderId="76" xfId="0" applyFont="1" applyFill="1" applyBorder="1" applyAlignment="1">
      <alignment horizontal="left" vertical="center"/>
    </xf>
    <xf numFmtId="0" fontId="12" fillId="3" borderId="78" xfId="0" applyFont="1" applyFill="1" applyBorder="1" applyAlignment="1">
      <alignment horizontal="left" vertical="center"/>
    </xf>
    <xf numFmtId="0" fontId="12" fillId="3" borderId="79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4" fillId="0" borderId="98" xfId="0" applyFont="1" applyBorder="1" applyAlignment="1">
      <alignment horizontal="left" vertical="center"/>
    </xf>
    <xf numFmtId="0" fontId="14" fillId="0" borderId="100" xfId="0" applyFont="1" applyBorder="1" applyAlignment="1">
      <alignment horizontal="left" vertical="center"/>
    </xf>
    <xf numFmtId="0" fontId="14" fillId="0" borderId="101" xfId="0" applyFont="1" applyBorder="1" applyAlignment="1">
      <alignment horizontal="left" vertical="center"/>
    </xf>
    <xf numFmtId="0" fontId="14" fillId="0" borderId="76" xfId="0" applyFont="1" applyBorder="1" applyAlignment="1">
      <alignment horizontal="left" vertical="center" wrapText="1"/>
    </xf>
    <xf numFmtId="0" fontId="14" fillId="0" borderId="78" xfId="0" applyFont="1" applyBorder="1" applyAlignment="1">
      <alignment horizontal="left" vertical="center" wrapText="1"/>
    </xf>
    <xf numFmtId="0" fontId="14" fillId="0" borderId="79" xfId="0" applyFont="1" applyBorder="1" applyAlignment="1">
      <alignment horizontal="left" vertical="center" wrapText="1"/>
    </xf>
    <xf numFmtId="0" fontId="12" fillId="0" borderId="98" xfId="0" applyFont="1" applyBorder="1">
      <alignment vertical="center"/>
    </xf>
    <xf numFmtId="0" fontId="12" fillId="0" borderId="99" xfId="0" applyFont="1" applyBorder="1">
      <alignment vertical="center"/>
    </xf>
    <xf numFmtId="0" fontId="12" fillId="0" borderId="97" xfId="0" applyFont="1" applyBorder="1" applyAlignment="1">
      <alignment horizontal="left" vertical="center"/>
    </xf>
    <xf numFmtId="0" fontId="13" fillId="0" borderId="76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left" vertical="center" wrapText="1"/>
    </xf>
    <xf numFmtId="0" fontId="13" fillId="0" borderId="79" xfId="0" applyFont="1" applyBorder="1" applyAlignment="1">
      <alignment horizontal="left" vertical="center" wrapText="1"/>
    </xf>
    <xf numFmtId="0" fontId="12" fillId="0" borderId="75" xfId="0" applyFont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3" borderId="79" xfId="0" applyFont="1" applyFill="1" applyBorder="1" applyAlignment="1">
      <alignment horizontal="center" vertical="center"/>
    </xf>
    <xf numFmtId="0" fontId="2" fillId="3" borderId="85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4" fillId="5" borderId="58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94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12" fillId="0" borderId="87" xfId="0" applyFont="1" applyBorder="1">
      <alignment vertical="center"/>
    </xf>
    <xf numFmtId="0" fontId="12" fillId="0" borderId="80" xfId="0" applyFont="1" applyBorder="1">
      <alignment vertical="center"/>
    </xf>
    <xf numFmtId="0" fontId="2" fillId="3" borderId="9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2" fillId="3" borderId="88" xfId="0" applyFont="1" applyFill="1" applyBorder="1" applyAlignment="1">
      <alignment horizontal="center" vertical="center"/>
    </xf>
    <xf numFmtId="0" fontId="2" fillId="3" borderId="89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81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2" fillId="3" borderId="101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3" borderId="0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3" borderId="103" xfId="0" applyFont="1" applyFill="1" applyBorder="1" applyAlignment="1">
      <alignment horizontal="center" vertical="center" wrapText="1"/>
    </xf>
    <xf numFmtId="0" fontId="2" fillId="3" borderId="104" xfId="0" applyFont="1" applyFill="1" applyBorder="1" applyAlignment="1">
      <alignment horizontal="center" vertical="center" wrapText="1"/>
    </xf>
    <xf numFmtId="0" fontId="2" fillId="3" borderId="10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 wrapText="1"/>
    </xf>
  </cellXfs>
  <cellStyles count="3">
    <cellStyle name="Normal" xfId="0" builtinId="0"/>
    <cellStyle name="Normal 10" xfId="2" xr:uid="{576E1271-B27A-4267-9CB3-7391361D3D8F}"/>
    <cellStyle name="Percent" xfId="1" builtinId="5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F92A-D975-410B-B5EA-75A8A3BA7F9B}">
  <dimension ref="A1:AF104"/>
  <sheetViews>
    <sheetView tabSelected="1" zoomScale="75" zoomScaleNormal="75" workbookViewId="0">
      <selection activeCell="AM25" sqref="AM25"/>
    </sheetView>
  </sheetViews>
  <sheetFormatPr defaultColWidth="10.26953125" defaultRowHeight="13"/>
  <cols>
    <col min="1" max="1" width="6.453125" style="1" customWidth="1"/>
    <col min="2" max="2" width="20.81640625" style="5" customWidth="1"/>
    <col min="3" max="3" width="8.7265625" style="5" customWidth="1"/>
    <col min="4" max="4" width="12.1796875" style="5" customWidth="1"/>
    <col min="5" max="7" width="11" style="5" customWidth="1"/>
    <col min="8" max="8" width="11.453125" style="5" customWidth="1"/>
    <col min="9" max="9" width="9.81640625" style="5" customWidth="1"/>
    <col min="10" max="10" width="10.81640625" style="5" customWidth="1"/>
    <col min="11" max="11" width="18.6328125" style="5" bestFit="1" customWidth="1"/>
    <col min="12" max="12" width="18" style="5" bestFit="1" customWidth="1"/>
    <col min="13" max="13" width="10.26953125" style="5"/>
    <col min="14" max="14" width="13.26953125" style="5" customWidth="1"/>
    <col min="15" max="16" width="23.54296875" style="5" customWidth="1"/>
    <col min="17" max="17" width="9.7265625" style="5" customWidth="1"/>
    <col min="18" max="18" width="3" style="5" customWidth="1"/>
    <col min="19" max="19" width="4.7265625" style="5" bestFit="1" customWidth="1"/>
    <col min="20" max="20" width="7.54296875" style="5" hidden="1" customWidth="1"/>
    <col min="21" max="21" width="7.26953125" style="5" hidden="1" customWidth="1"/>
    <col min="22" max="22" width="7" style="5" hidden="1" customWidth="1"/>
    <col min="23" max="23" width="7.453125" style="5" hidden="1" customWidth="1"/>
    <col min="24" max="24" width="7.7265625" style="5" hidden="1" customWidth="1"/>
    <col min="25" max="26" width="4.26953125" style="5" hidden="1" customWidth="1"/>
    <col min="27" max="27" width="4.54296875" style="5" hidden="1" customWidth="1"/>
    <col min="28" max="28" width="6.54296875" style="5" hidden="1" customWidth="1"/>
    <col min="29" max="32" width="10.26953125" style="5" hidden="1" customWidth="1"/>
    <col min="33" max="35" width="10.26953125" style="5"/>
    <col min="36" max="37" width="0" style="5" hidden="1" customWidth="1"/>
    <col min="38" max="16384" width="10.26953125" style="5"/>
  </cols>
  <sheetData>
    <row r="1" spans="1:18">
      <c r="B1" s="2"/>
      <c r="C1" s="2"/>
      <c r="D1" s="3"/>
      <c r="E1" s="3" t="s">
        <v>0</v>
      </c>
      <c r="F1" s="2"/>
      <c r="G1" s="2"/>
      <c r="H1" s="2"/>
      <c r="I1" s="2"/>
      <c r="J1" s="2"/>
      <c r="K1" s="2"/>
      <c r="L1" s="4"/>
      <c r="M1" s="4"/>
      <c r="N1" s="4"/>
      <c r="O1" s="4"/>
    </row>
    <row r="2" spans="1:18">
      <c r="B2" s="2"/>
      <c r="C2" s="2"/>
      <c r="D2" s="6"/>
      <c r="E2" s="6" t="s">
        <v>1</v>
      </c>
      <c r="F2" s="2"/>
      <c r="G2" s="2"/>
      <c r="H2" s="2"/>
      <c r="I2" s="2"/>
      <c r="J2" s="2"/>
      <c r="K2" s="2"/>
      <c r="L2" s="4"/>
      <c r="M2" s="4"/>
      <c r="N2" s="4"/>
      <c r="O2" s="4"/>
    </row>
    <row r="3" spans="1:18">
      <c r="B3" s="7"/>
      <c r="C3" s="7"/>
      <c r="D3" s="3"/>
      <c r="E3" s="8" t="s">
        <v>2</v>
      </c>
      <c r="F3" s="7"/>
      <c r="G3" s="7"/>
      <c r="H3" s="7"/>
      <c r="I3" s="7"/>
      <c r="J3" s="7"/>
      <c r="K3" s="7"/>
      <c r="L3" s="7"/>
      <c r="M3" s="7"/>
      <c r="N3" s="7"/>
      <c r="O3" s="3"/>
    </row>
    <row r="4" spans="1:18">
      <c r="B4" s="7"/>
      <c r="C4" s="7"/>
      <c r="D4" s="3"/>
      <c r="E4" s="8" t="s">
        <v>3</v>
      </c>
      <c r="F4" s="7"/>
      <c r="G4" s="7"/>
      <c r="H4" s="7"/>
      <c r="I4" s="7"/>
      <c r="J4" s="7"/>
      <c r="K4" s="7"/>
      <c r="L4" s="7"/>
      <c r="O4" s="3"/>
      <c r="P4" s="9"/>
    </row>
    <row r="5" spans="1:18">
      <c r="B5" s="7"/>
      <c r="C5" s="7"/>
      <c r="D5" s="3"/>
      <c r="E5" s="8" t="s">
        <v>4</v>
      </c>
      <c r="F5" s="7"/>
      <c r="G5" s="7"/>
      <c r="H5" s="7"/>
      <c r="I5" s="7"/>
      <c r="J5" s="7"/>
      <c r="K5" s="7"/>
      <c r="L5" s="7"/>
      <c r="O5" s="3"/>
      <c r="P5" s="3"/>
    </row>
    <row r="6" spans="1:18">
      <c r="B6" s="7"/>
      <c r="C6" s="7"/>
      <c r="D6" s="7"/>
      <c r="E6" s="7"/>
      <c r="F6" s="7"/>
      <c r="G6" s="7"/>
      <c r="H6" s="7"/>
      <c r="I6" s="7"/>
      <c r="J6" s="7"/>
      <c r="K6" s="7"/>
      <c r="L6" s="7"/>
      <c r="O6" s="3"/>
    </row>
    <row r="7" spans="1:18">
      <c r="A7" s="6"/>
      <c r="B7" s="7"/>
      <c r="C7" s="3"/>
      <c r="D7" s="274"/>
      <c r="E7" s="275"/>
      <c r="F7" s="275"/>
      <c r="G7" s="274"/>
      <c r="H7" s="7"/>
      <c r="J7" s="9"/>
      <c r="K7" s="9"/>
      <c r="L7" s="7"/>
      <c r="O7" s="3"/>
      <c r="P7" s="10"/>
    </row>
    <row r="8" spans="1:18" ht="13.5" thickBot="1">
      <c r="A8" s="6"/>
      <c r="B8" s="3"/>
      <c r="C8" s="7"/>
      <c r="D8" s="7"/>
      <c r="E8" s="7"/>
      <c r="F8" s="7"/>
      <c r="G8" s="7"/>
      <c r="H8" s="7"/>
      <c r="I8" s="7"/>
      <c r="J8" s="7"/>
      <c r="K8" s="7"/>
      <c r="L8" s="7"/>
      <c r="O8" s="3"/>
      <c r="P8" s="11"/>
    </row>
    <row r="9" spans="1:18" ht="26.5" customHeight="1" thickBot="1">
      <c r="A9" s="12"/>
      <c r="B9" s="13"/>
      <c r="C9" s="283" t="s">
        <v>5</v>
      </c>
      <c r="D9" s="280" t="s">
        <v>6</v>
      </c>
      <c r="E9" s="263" t="s">
        <v>7</v>
      </c>
      <c r="F9" s="264"/>
      <c r="G9" s="264"/>
      <c r="H9" s="264"/>
      <c r="I9" s="264"/>
      <c r="J9" s="264"/>
      <c r="K9" s="264"/>
      <c r="L9" s="285" t="s">
        <v>8</v>
      </c>
      <c r="M9" s="286"/>
      <c r="N9" s="279"/>
    </row>
    <row r="10" spans="1:18" ht="21.65" customHeight="1">
      <c r="A10" s="12" t="s">
        <v>9</v>
      </c>
      <c r="B10" s="14" t="s">
        <v>10</v>
      </c>
      <c r="C10" s="262"/>
      <c r="D10" s="281"/>
      <c r="E10" s="290" t="s">
        <v>11</v>
      </c>
      <c r="F10" s="291"/>
      <c r="G10" s="265" t="s">
        <v>12</v>
      </c>
      <c r="H10" s="238"/>
      <c r="I10" s="266" t="s">
        <v>13</v>
      </c>
      <c r="J10" s="288" t="s">
        <v>14</v>
      </c>
      <c r="K10" s="277" t="s">
        <v>17</v>
      </c>
      <c r="L10" s="276" t="s">
        <v>18</v>
      </c>
      <c r="M10" s="16"/>
    </row>
    <row r="11" spans="1:18" ht="25.4" customHeight="1" thickBot="1">
      <c r="A11" s="17"/>
      <c r="B11" s="18"/>
      <c r="C11" s="284"/>
      <c r="D11" s="282"/>
      <c r="E11" s="19" t="s">
        <v>15</v>
      </c>
      <c r="F11" s="20" t="s">
        <v>16</v>
      </c>
      <c r="G11" s="19" t="s">
        <v>15</v>
      </c>
      <c r="H11" s="20" t="s">
        <v>16</v>
      </c>
      <c r="I11" s="287"/>
      <c r="J11" s="289"/>
      <c r="K11" s="278"/>
      <c r="L11" s="233"/>
      <c r="M11" s="16"/>
    </row>
    <row r="12" spans="1:18" ht="15" customHeight="1" thickTop="1">
      <c r="A12" s="22">
        <v>1</v>
      </c>
      <c r="B12" s="267" t="s">
        <v>19</v>
      </c>
      <c r="C12" s="270" t="s">
        <v>5</v>
      </c>
      <c r="D12" s="23" t="s">
        <v>20</v>
      </c>
      <c r="E12" s="24">
        <v>1810</v>
      </c>
      <c r="F12" s="25" t="str">
        <f t="shared" ref="F12:F22" si="0">LEFT(D12,1)</f>
        <v>J</v>
      </c>
      <c r="G12" s="24">
        <f>J12</f>
        <v>1760</v>
      </c>
      <c r="H12" s="26" t="str">
        <f>F12</f>
        <v>J</v>
      </c>
      <c r="I12" s="27">
        <f>J12*2</f>
        <v>3520</v>
      </c>
      <c r="J12" s="28">
        <v>1760</v>
      </c>
      <c r="K12" s="255" t="s">
        <v>21</v>
      </c>
      <c r="L12" s="257" t="s">
        <v>22</v>
      </c>
      <c r="M12" s="259" t="s">
        <v>23</v>
      </c>
      <c r="N12" s="29"/>
      <c r="Q12" s="29"/>
      <c r="R12" s="30"/>
    </row>
    <row r="13" spans="1:18" ht="15" customHeight="1">
      <c r="A13" s="31">
        <v>2</v>
      </c>
      <c r="B13" s="268"/>
      <c r="C13" s="271"/>
      <c r="D13" s="32" t="s">
        <v>24</v>
      </c>
      <c r="E13" s="33">
        <v>1400</v>
      </c>
      <c r="F13" s="34" t="str">
        <f t="shared" si="0"/>
        <v>C</v>
      </c>
      <c r="G13" s="33">
        <f>J13</f>
        <v>1420</v>
      </c>
      <c r="H13" s="35" t="str">
        <f t="shared" ref="H13:H31" si="1">F13</f>
        <v>C</v>
      </c>
      <c r="I13" s="36">
        <f t="shared" ref="I13:I31" si="2">J13*2</f>
        <v>2840</v>
      </c>
      <c r="J13" s="37">
        <v>1420</v>
      </c>
      <c r="K13" s="255"/>
      <c r="L13" s="258"/>
      <c r="M13" s="244"/>
      <c r="N13" s="29"/>
      <c r="R13" s="30"/>
    </row>
    <row r="14" spans="1:18" ht="15" customHeight="1">
      <c r="A14" s="31">
        <v>3</v>
      </c>
      <c r="B14" s="268"/>
      <c r="C14" s="271"/>
      <c r="D14" s="32" t="s">
        <v>25</v>
      </c>
      <c r="E14" s="33">
        <v>1125</v>
      </c>
      <c r="F14" s="34" t="str">
        <f t="shared" si="0"/>
        <v>D</v>
      </c>
      <c r="G14" s="33">
        <f>J14</f>
        <v>1140</v>
      </c>
      <c r="H14" s="35" t="str">
        <f t="shared" si="1"/>
        <v>D</v>
      </c>
      <c r="I14" s="36">
        <f t="shared" si="2"/>
        <v>2280</v>
      </c>
      <c r="J14" s="37">
        <v>1140</v>
      </c>
      <c r="K14" s="255"/>
      <c r="L14" s="258"/>
      <c r="M14" s="244"/>
      <c r="N14" s="29"/>
      <c r="R14" s="30"/>
    </row>
    <row r="15" spans="1:18" ht="15" customHeight="1">
      <c r="A15" s="31"/>
      <c r="B15" s="268"/>
      <c r="C15" s="271"/>
      <c r="D15" s="38" t="s">
        <v>26</v>
      </c>
      <c r="E15" s="39">
        <v>900</v>
      </c>
      <c r="F15" s="34" t="str">
        <f t="shared" si="0"/>
        <v>D</v>
      </c>
      <c r="G15" s="33">
        <f>J15</f>
        <v>860</v>
      </c>
      <c r="H15" s="35" t="str">
        <f t="shared" si="1"/>
        <v>D</v>
      </c>
      <c r="I15" s="36">
        <f t="shared" si="2"/>
        <v>1720</v>
      </c>
      <c r="J15" s="40">
        <v>860</v>
      </c>
      <c r="K15" s="255"/>
      <c r="L15" s="258"/>
      <c r="M15" s="41"/>
      <c r="N15" s="29"/>
      <c r="R15" s="30"/>
    </row>
    <row r="16" spans="1:18" ht="15" customHeight="1">
      <c r="A16" s="31">
        <v>6</v>
      </c>
      <c r="B16" s="268"/>
      <c r="C16" s="271"/>
      <c r="D16" s="38" t="s">
        <v>27</v>
      </c>
      <c r="E16" s="39">
        <v>1180</v>
      </c>
      <c r="F16" s="42" t="str">
        <f t="shared" si="0"/>
        <v>W</v>
      </c>
      <c r="G16" s="43">
        <f>J16</f>
        <v>1200</v>
      </c>
      <c r="H16" s="44" t="str">
        <f t="shared" si="1"/>
        <v>W</v>
      </c>
      <c r="I16" s="45">
        <f t="shared" si="2"/>
        <v>2400</v>
      </c>
      <c r="J16" s="40">
        <v>1200</v>
      </c>
      <c r="K16" s="255"/>
      <c r="L16" s="258"/>
      <c r="M16" s="260" t="s">
        <v>28</v>
      </c>
      <c r="N16" s="29"/>
      <c r="R16" s="30"/>
    </row>
    <row r="17" spans="1:32" ht="15" customHeight="1">
      <c r="A17" s="31">
        <v>7</v>
      </c>
      <c r="B17" s="268"/>
      <c r="C17" s="271"/>
      <c r="D17" s="32" t="s">
        <v>29</v>
      </c>
      <c r="E17" s="33">
        <v>720</v>
      </c>
      <c r="F17" s="34" t="str">
        <f t="shared" si="0"/>
        <v>U</v>
      </c>
      <c r="G17" s="33">
        <f>J17</f>
        <v>840</v>
      </c>
      <c r="H17" s="35" t="str">
        <f t="shared" si="1"/>
        <v>U</v>
      </c>
      <c r="I17" s="36">
        <f t="shared" si="2"/>
        <v>1680</v>
      </c>
      <c r="J17" s="37">
        <v>840</v>
      </c>
      <c r="K17" s="255"/>
      <c r="L17" s="258"/>
      <c r="M17" s="244"/>
      <c r="N17" s="29"/>
      <c r="R17" s="30"/>
    </row>
    <row r="18" spans="1:32" ht="15" customHeight="1">
      <c r="A18" s="31">
        <v>8</v>
      </c>
      <c r="B18" s="268"/>
      <c r="C18" s="271"/>
      <c r="D18" s="32" t="s">
        <v>30</v>
      </c>
      <c r="E18" s="33">
        <v>585</v>
      </c>
      <c r="F18" s="34" t="str">
        <f t="shared" si="0"/>
        <v>A</v>
      </c>
      <c r="G18" s="46">
        <f>J18</f>
        <v>640</v>
      </c>
      <c r="H18" s="35" t="str">
        <f t="shared" si="1"/>
        <v>A</v>
      </c>
      <c r="I18" s="36">
        <f t="shared" si="2"/>
        <v>1280</v>
      </c>
      <c r="J18" s="37">
        <v>640</v>
      </c>
      <c r="K18" s="255"/>
      <c r="L18" s="258"/>
      <c r="M18" s="244"/>
      <c r="N18" s="29"/>
      <c r="R18" s="30"/>
    </row>
    <row r="19" spans="1:32" ht="15" customHeight="1">
      <c r="A19" s="31">
        <v>9</v>
      </c>
      <c r="B19" s="268"/>
      <c r="C19" s="271"/>
      <c r="D19" s="32" t="s">
        <v>31</v>
      </c>
      <c r="E19" s="33">
        <v>500</v>
      </c>
      <c r="F19" s="34" t="str">
        <f t="shared" si="0"/>
        <v>E</v>
      </c>
      <c r="G19" s="39">
        <v>530</v>
      </c>
      <c r="H19" s="35" t="str">
        <f t="shared" si="1"/>
        <v>E</v>
      </c>
      <c r="I19" s="47">
        <f t="shared" si="2"/>
        <v>1020</v>
      </c>
      <c r="J19" s="48">
        <v>510</v>
      </c>
      <c r="K19" s="255"/>
      <c r="L19" s="258"/>
      <c r="M19" s="244"/>
      <c r="N19" s="29"/>
      <c r="R19" s="30"/>
    </row>
    <row r="20" spans="1:32" ht="15" customHeight="1">
      <c r="A20" s="31">
        <v>12</v>
      </c>
      <c r="B20" s="268"/>
      <c r="C20" s="271"/>
      <c r="D20" s="49" t="s">
        <v>32</v>
      </c>
      <c r="E20" s="50">
        <v>815</v>
      </c>
      <c r="F20" s="51" t="str">
        <f t="shared" si="0"/>
        <v>Y</v>
      </c>
      <c r="G20" s="50">
        <f>J20</f>
        <v>920</v>
      </c>
      <c r="H20" s="52" t="str">
        <f t="shared" si="1"/>
        <v>Y</v>
      </c>
      <c r="I20" s="45">
        <f t="shared" si="2"/>
        <v>1840</v>
      </c>
      <c r="J20" s="40">
        <v>920</v>
      </c>
      <c r="K20" s="255"/>
      <c r="L20" s="258"/>
      <c r="M20" s="261" t="s">
        <v>33</v>
      </c>
      <c r="N20" s="29"/>
      <c r="R20" s="30"/>
    </row>
    <row r="21" spans="1:32" ht="15" customHeight="1">
      <c r="A21" s="31">
        <v>13</v>
      </c>
      <c r="B21" s="268"/>
      <c r="C21" s="271"/>
      <c r="D21" s="32" t="s">
        <v>34</v>
      </c>
      <c r="E21" s="33">
        <v>655</v>
      </c>
      <c r="F21" s="53" t="str">
        <f t="shared" si="0"/>
        <v>B</v>
      </c>
      <c r="G21" s="33">
        <f>J21</f>
        <v>700</v>
      </c>
      <c r="H21" s="35" t="str">
        <f t="shared" si="1"/>
        <v>B</v>
      </c>
      <c r="I21" s="36">
        <f t="shared" si="2"/>
        <v>1400</v>
      </c>
      <c r="J21" s="37">
        <v>700</v>
      </c>
      <c r="K21" s="255"/>
      <c r="L21" s="258"/>
      <c r="M21" s="262"/>
      <c r="N21" s="29"/>
      <c r="R21" s="30"/>
    </row>
    <row r="22" spans="1:32" ht="15" customHeight="1">
      <c r="A22" s="31">
        <v>14</v>
      </c>
      <c r="B22" s="268"/>
      <c r="C22" s="271"/>
      <c r="D22" s="32" t="s">
        <v>35</v>
      </c>
      <c r="E22" s="33">
        <v>460</v>
      </c>
      <c r="F22" s="53" t="str">
        <f t="shared" si="0"/>
        <v>M</v>
      </c>
      <c r="G22" s="33">
        <f>J22</f>
        <v>540</v>
      </c>
      <c r="H22" s="35" t="str">
        <f t="shared" si="1"/>
        <v>M</v>
      </c>
      <c r="I22" s="36">
        <f t="shared" si="2"/>
        <v>1080</v>
      </c>
      <c r="J22" s="37">
        <v>540</v>
      </c>
      <c r="K22" s="255"/>
      <c r="L22" s="258"/>
      <c r="M22" s="262"/>
      <c r="N22" s="29"/>
      <c r="R22" s="30"/>
    </row>
    <row r="23" spans="1:32" ht="15" customHeight="1">
      <c r="A23" s="31">
        <v>18</v>
      </c>
      <c r="B23" s="268"/>
      <c r="C23" s="271"/>
      <c r="D23" s="32" t="s">
        <v>36</v>
      </c>
      <c r="E23" s="33">
        <v>355</v>
      </c>
      <c r="F23" s="34" t="str">
        <f>LEFT(D23,1)</f>
        <v>K</v>
      </c>
      <c r="G23" s="33">
        <f>J23</f>
        <v>400</v>
      </c>
      <c r="H23" s="35" t="str">
        <f t="shared" si="1"/>
        <v>K</v>
      </c>
      <c r="I23" s="36">
        <f t="shared" si="2"/>
        <v>800</v>
      </c>
      <c r="J23" s="37">
        <v>400</v>
      </c>
      <c r="K23" s="255"/>
      <c r="L23" s="258"/>
      <c r="M23" s="262"/>
      <c r="N23" s="29"/>
      <c r="R23" s="30"/>
    </row>
    <row r="24" spans="1:32" ht="15" customHeight="1">
      <c r="A24" s="31">
        <v>21</v>
      </c>
      <c r="B24" s="268"/>
      <c r="C24" s="271"/>
      <c r="D24" s="32" t="s">
        <v>37</v>
      </c>
      <c r="E24" s="33">
        <v>315</v>
      </c>
      <c r="F24" s="34" t="str">
        <f t="shared" ref="F24:F31" si="3">LEFT(D24,1)</f>
        <v>V</v>
      </c>
      <c r="G24" s="33">
        <f>J24</f>
        <v>300</v>
      </c>
      <c r="H24" s="35" t="str">
        <f t="shared" si="1"/>
        <v>V</v>
      </c>
      <c r="I24" s="36">
        <f t="shared" si="2"/>
        <v>600</v>
      </c>
      <c r="J24" s="37">
        <v>300</v>
      </c>
      <c r="K24" s="255"/>
      <c r="L24" s="258"/>
      <c r="M24" s="262"/>
      <c r="N24" s="29"/>
      <c r="R24" s="30"/>
    </row>
    <row r="25" spans="1:32" ht="15" customHeight="1">
      <c r="A25" s="31">
        <v>25</v>
      </c>
      <c r="B25" s="268"/>
      <c r="C25" s="271"/>
      <c r="D25" s="32" t="s">
        <v>38</v>
      </c>
      <c r="E25" s="33">
        <v>275</v>
      </c>
      <c r="F25" s="34" t="str">
        <f t="shared" si="3"/>
        <v>T</v>
      </c>
      <c r="G25" s="33">
        <f>J25</f>
        <v>250</v>
      </c>
      <c r="H25" s="35" t="str">
        <f t="shared" si="1"/>
        <v>T</v>
      </c>
      <c r="I25" s="36">
        <f t="shared" si="2"/>
        <v>500</v>
      </c>
      <c r="J25" s="37">
        <v>250</v>
      </c>
      <c r="K25" s="255"/>
      <c r="L25" s="258"/>
      <c r="M25" s="262"/>
      <c r="N25" s="29"/>
      <c r="R25" s="30"/>
      <c r="Y25" s="243"/>
    </row>
    <row r="26" spans="1:32" ht="15" customHeight="1">
      <c r="A26" s="31">
        <v>26</v>
      </c>
      <c r="B26" s="268"/>
      <c r="C26" s="271"/>
      <c r="D26" s="54" t="s">
        <v>39</v>
      </c>
      <c r="E26" s="33">
        <v>235</v>
      </c>
      <c r="F26" s="34" t="str">
        <f t="shared" si="3"/>
        <v>T</v>
      </c>
      <c r="G26" s="33">
        <f>J26</f>
        <v>190</v>
      </c>
      <c r="H26" s="55" t="str">
        <f t="shared" si="1"/>
        <v>T</v>
      </c>
      <c r="I26" s="36">
        <f t="shared" si="2"/>
        <v>380</v>
      </c>
      <c r="J26" s="37">
        <v>190</v>
      </c>
      <c r="K26" s="255"/>
      <c r="L26" s="258"/>
      <c r="M26" s="262"/>
      <c r="N26" s="29"/>
      <c r="R26" s="30"/>
      <c r="Y26" s="243"/>
    </row>
    <row r="27" spans="1:32" ht="15" customHeight="1">
      <c r="A27" s="31">
        <v>30</v>
      </c>
      <c r="B27" s="268"/>
      <c r="C27" s="271"/>
      <c r="D27" s="38" t="s">
        <v>40</v>
      </c>
      <c r="E27" s="39">
        <v>370</v>
      </c>
      <c r="F27" s="56" t="str">
        <f t="shared" si="3"/>
        <v>R</v>
      </c>
      <c r="G27" s="39">
        <f>J27</f>
        <v>390</v>
      </c>
      <c r="H27" s="44" t="str">
        <f t="shared" si="1"/>
        <v>R</v>
      </c>
      <c r="I27" s="36">
        <f t="shared" si="2"/>
        <v>780</v>
      </c>
      <c r="J27" s="37">
        <v>390</v>
      </c>
      <c r="K27" s="255"/>
      <c r="L27" s="258"/>
      <c r="M27" s="262" t="s">
        <v>41</v>
      </c>
      <c r="N27" s="29"/>
      <c r="R27" s="30"/>
      <c r="Y27" s="243"/>
      <c r="AC27" s="29"/>
      <c r="AD27" s="29"/>
      <c r="AE27" s="29"/>
      <c r="AF27" s="29"/>
    </row>
    <row r="28" spans="1:32" ht="15" customHeight="1">
      <c r="A28" s="31">
        <v>33</v>
      </c>
      <c r="B28" s="268"/>
      <c r="C28" s="271"/>
      <c r="D28" s="32" t="s">
        <v>42</v>
      </c>
      <c r="E28" s="33">
        <v>325</v>
      </c>
      <c r="F28" s="53" t="str">
        <f t="shared" si="3"/>
        <v>Q</v>
      </c>
      <c r="G28" s="33">
        <f>J28</f>
        <v>320</v>
      </c>
      <c r="H28" s="35" t="str">
        <f t="shared" si="1"/>
        <v>Q</v>
      </c>
      <c r="I28" s="36">
        <f t="shared" si="2"/>
        <v>640</v>
      </c>
      <c r="J28" s="37">
        <v>320</v>
      </c>
      <c r="K28" s="255"/>
      <c r="L28" s="258"/>
      <c r="M28" s="262"/>
      <c r="N28" s="29"/>
      <c r="R28" s="30"/>
      <c r="Y28" s="243"/>
    </row>
    <row r="29" spans="1:32" ht="15" customHeight="1">
      <c r="A29" s="31">
        <v>37</v>
      </c>
      <c r="B29" s="268"/>
      <c r="C29" s="271"/>
      <c r="D29" s="32" t="s">
        <v>43</v>
      </c>
      <c r="E29" s="33">
        <v>285</v>
      </c>
      <c r="F29" s="53" t="str">
        <f t="shared" si="3"/>
        <v>H</v>
      </c>
      <c r="G29" s="33">
        <f>J29</f>
        <v>260</v>
      </c>
      <c r="H29" s="35" t="str">
        <f t="shared" si="1"/>
        <v>H</v>
      </c>
      <c r="I29" s="36">
        <f t="shared" si="2"/>
        <v>520</v>
      </c>
      <c r="J29" s="37">
        <v>260</v>
      </c>
      <c r="K29" s="255"/>
      <c r="L29" s="258"/>
      <c r="M29" s="262"/>
      <c r="N29" s="29"/>
      <c r="R29" s="30"/>
      <c r="Y29" s="243"/>
    </row>
    <row r="30" spans="1:32" ht="15" customHeight="1">
      <c r="A30" s="31">
        <v>42</v>
      </c>
      <c r="B30" s="268"/>
      <c r="C30" s="271"/>
      <c r="D30" s="32" t="s">
        <v>44</v>
      </c>
      <c r="E30" s="33">
        <v>245</v>
      </c>
      <c r="F30" s="53" t="str">
        <f t="shared" si="3"/>
        <v>N</v>
      </c>
      <c r="G30" s="33">
        <f>J30</f>
        <v>210</v>
      </c>
      <c r="H30" s="35" t="str">
        <f t="shared" si="1"/>
        <v>N</v>
      </c>
      <c r="I30" s="36">
        <f t="shared" si="2"/>
        <v>420</v>
      </c>
      <c r="J30" s="37">
        <v>210</v>
      </c>
      <c r="K30" s="255"/>
      <c r="L30" s="258"/>
      <c r="M30" s="262"/>
      <c r="N30" s="29"/>
      <c r="R30" s="30"/>
      <c r="Y30" s="243"/>
    </row>
    <row r="31" spans="1:32" ht="15" customHeight="1" thickBot="1">
      <c r="A31" s="57">
        <v>43</v>
      </c>
      <c r="B31" s="269"/>
      <c r="C31" s="272"/>
      <c r="D31" s="58" t="s">
        <v>45</v>
      </c>
      <c r="E31" s="59">
        <v>205</v>
      </c>
      <c r="F31" s="60" t="str">
        <f t="shared" si="3"/>
        <v>N</v>
      </c>
      <c r="G31" s="59">
        <f t="shared" ref="G31" si="4">J31</f>
        <v>150</v>
      </c>
      <c r="H31" s="61" t="str">
        <f t="shared" si="1"/>
        <v>N</v>
      </c>
      <c r="I31" s="62">
        <f t="shared" si="2"/>
        <v>300</v>
      </c>
      <c r="J31" s="63">
        <v>150</v>
      </c>
      <c r="K31" s="256"/>
      <c r="L31" s="292"/>
      <c r="M31" s="273"/>
      <c r="N31" s="29"/>
      <c r="R31" s="30"/>
      <c r="Y31" s="243"/>
    </row>
    <row r="32" spans="1:32" ht="13.5" thickBot="1">
      <c r="A32" s="64"/>
      <c r="B32" s="65"/>
      <c r="D32" s="66"/>
      <c r="E32" s="67"/>
      <c r="F32" s="67"/>
      <c r="G32" s="67"/>
      <c r="H32" s="67"/>
      <c r="I32" s="67"/>
      <c r="J32" s="67"/>
      <c r="K32" s="67"/>
      <c r="L32" s="15"/>
      <c r="M32" s="15"/>
      <c r="N32" s="15"/>
      <c r="O32" s="68"/>
      <c r="R32" s="69"/>
    </row>
    <row r="33" spans="1:22" ht="13.5" hidden="1" customHeight="1">
      <c r="A33" s="70" t="s">
        <v>46</v>
      </c>
      <c r="B33" s="70"/>
      <c r="C33" s="10"/>
      <c r="F33" s="245" t="s">
        <v>47</v>
      </c>
      <c r="G33" s="246"/>
      <c r="H33" s="246"/>
      <c r="I33" s="246"/>
      <c r="J33" s="246"/>
      <c r="K33" s="246"/>
      <c r="L33" s="246"/>
      <c r="M33" s="246"/>
      <c r="N33" s="246"/>
      <c r="O33" s="246"/>
      <c r="P33" s="247"/>
      <c r="R33" s="71"/>
    </row>
    <row r="34" spans="1:22" ht="13.5" hidden="1" customHeight="1">
      <c r="A34" s="248" t="s">
        <v>48</v>
      </c>
      <c r="B34" s="72" t="s">
        <v>49</v>
      </c>
      <c r="C34" s="250" t="s">
        <v>50</v>
      </c>
      <c r="D34" s="250"/>
      <c r="E34" s="250"/>
      <c r="F34" s="251" t="s">
        <v>51</v>
      </c>
      <c r="G34" s="252"/>
      <c r="H34" s="252"/>
      <c r="I34" s="252"/>
      <c r="J34" s="253"/>
      <c r="K34" s="254" t="s">
        <v>52</v>
      </c>
      <c r="L34" s="250"/>
      <c r="M34" s="250"/>
      <c r="N34" s="73"/>
      <c r="O34" s="237" t="s">
        <v>8</v>
      </c>
      <c r="P34" s="238"/>
    </row>
    <row r="35" spans="1:22" ht="13.5" hidden="1" customHeight="1">
      <c r="A35" s="249"/>
      <c r="B35" s="74" t="s">
        <v>53</v>
      </c>
      <c r="C35" s="75" t="s">
        <v>54</v>
      </c>
      <c r="D35" s="76" t="s">
        <v>55</v>
      </c>
      <c r="E35" s="77" t="s">
        <v>56</v>
      </c>
      <c r="F35" s="78" t="s">
        <v>57</v>
      </c>
      <c r="G35" s="76" t="s">
        <v>54</v>
      </c>
      <c r="H35" s="75" t="s">
        <v>55</v>
      </c>
      <c r="I35" s="76" t="s">
        <v>56</v>
      </c>
      <c r="J35" s="79" t="s">
        <v>58</v>
      </c>
      <c r="K35" s="78" t="s">
        <v>57</v>
      </c>
      <c r="L35" s="75" t="s">
        <v>55</v>
      </c>
      <c r="M35" s="76" t="s">
        <v>56</v>
      </c>
      <c r="N35" s="79" t="s">
        <v>59</v>
      </c>
      <c r="O35" s="80" t="s">
        <v>60</v>
      </c>
      <c r="P35" s="81" t="s">
        <v>61</v>
      </c>
      <c r="V35" s="29"/>
    </row>
    <row r="36" spans="1:22" ht="13.5" hidden="1" customHeight="1">
      <c r="A36" s="234" t="s">
        <v>62</v>
      </c>
      <c r="B36" s="82" t="s">
        <v>63</v>
      </c>
      <c r="C36" s="83">
        <f>J12</f>
        <v>1760</v>
      </c>
      <c r="D36" s="84">
        <v>163</v>
      </c>
      <c r="E36" s="85">
        <f>C36+D36</f>
        <v>1923</v>
      </c>
      <c r="F36" s="86" t="s">
        <v>64</v>
      </c>
      <c r="G36" s="84">
        <v>1855</v>
      </c>
      <c r="H36" s="84">
        <v>116</v>
      </c>
      <c r="I36" s="84">
        <f>G36+H36</f>
        <v>1971</v>
      </c>
      <c r="J36" s="87">
        <f>E36-I36</f>
        <v>-48</v>
      </c>
      <c r="K36" s="86" t="s">
        <v>65</v>
      </c>
      <c r="L36" s="84">
        <v>106</v>
      </c>
      <c r="M36" s="84" t="e">
        <f>#REF!+L36</f>
        <v>#REF!</v>
      </c>
      <c r="N36" s="88" t="e">
        <f>E36-M36</f>
        <v>#REF!</v>
      </c>
      <c r="O36" s="237" t="s">
        <v>66</v>
      </c>
      <c r="P36" s="238"/>
      <c r="V36" s="29"/>
    </row>
    <row r="37" spans="1:22" ht="13.5" hidden="1" customHeight="1">
      <c r="A37" s="235"/>
      <c r="B37" s="89" t="s">
        <v>67</v>
      </c>
      <c r="C37" s="90">
        <f>J13</f>
        <v>1420</v>
      </c>
      <c r="D37" s="91">
        <v>163</v>
      </c>
      <c r="E37" s="92">
        <f t="shared" ref="E37:E43" si="5">C37+D37</f>
        <v>1583</v>
      </c>
      <c r="F37" s="93" t="s">
        <v>68</v>
      </c>
      <c r="G37" s="91">
        <v>1490</v>
      </c>
      <c r="H37" s="90">
        <v>116</v>
      </c>
      <c r="I37" s="91">
        <f t="shared" ref="I37:I38" si="6">G37+H37</f>
        <v>1606</v>
      </c>
      <c r="J37" s="94">
        <f t="shared" ref="J37:J38" si="7">E37-I37</f>
        <v>-23</v>
      </c>
      <c r="K37" s="93" t="s">
        <v>69</v>
      </c>
      <c r="L37" s="95">
        <v>106</v>
      </c>
      <c r="M37" s="95" t="e">
        <f>#REF!+L37</f>
        <v>#REF!</v>
      </c>
      <c r="N37" s="96" t="e">
        <f>E37-M37</f>
        <v>#REF!</v>
      </c>
      <c r="O37" s="219"/>
      <c r="P37" s="220"/>
      <c r="V37" s="29"/>
    </row>
    <row r="38" spans="1:22" ht="13.5" hidden="1" customHeight="1">
      <c r="A38" s="235"/>
      <c r="B38" s="89" t="s">
        <v>70</v>
      </c>
      <c r="C38" s="99">
        <f>J14</f>
        <v>1140</v>
      </c>
      <c r="D38" s="91">
        <v>163</v>
      </c>
      <c r="E38" s="92">
        <f t="shared" si="5"/>
        <v>1303</v>
      </c>
      <c r="F38" s="93" t="s">
        <v>71</v>
      </c>
      <c r="G38" s="91">
        <v>1210</v>
      </c>
      <c r="H38" s="90">
        <v>116</v>
      </c>
      <c r="I38" s="91">
        <f t="shared" si="6"/>
        <v>1326</v>
      </c>
      <c r="J38" s="94">
        <f t="shared" si="7"/>
        <v>-23</v>
      </c>
      <c r="K38" s="93" t="s">
        <v>72</v>
      </c>
      <c r="L38" s="91">
        <v>106</v>
      </c>
      <c r="M38" s="95" t="e">
        <f>#REF!+L38</f>
        <v>#REF!</v>
      </c>
      <c r="N38" s="96" t="e">
        <f>E38-M38</f>
        <v>#REF!</v>
      </c>
      <c r="O38" s="219"/>
      <c r="P38" s="220"/>
      <c r="V38" s="29"/>
    </row>
    <row r="39" spans="1:22" ht="13.5" hidden="1" customHeight="1">
      <c r="A39" s="236"/>
      <c r="B39" s="100"/>
      <c r="C39" s="101"/>
      <c r="D39" s="102"/>
      <c r="E39" s="103"/>
      <c r="F39" s="104" t="s">
        <v>73</v>
      </c>
      <c r="G39" s="105">
        <v>1125</v>
      </c>
      <c r="H39" s="101">
        <v>116</v>
      </c>
      <c r="I39" s="102">
        <f>G39+H39</f>
        <v>1241</v>
      </c>
      <c r="J39" s="106">
        <f>E38-I39</f>
        <v>62</v>
      </c>
      <c r="K39" s="107" t="s">
        <v>74</v>
      </c>
      <c r="L39" s="102">
        <v>106</v>
      </c>
      <c r="M39" s="108" t="e">
        <f>#REF!+L39</f>
        <v>#REF!</v>
      </c>
      <c r="N39" s="106" t="e">
        <f>E38-M39</f>
        <v>#REF!</v>
      </c>
      <c r="O39" s="239"/>
      <c r="P39" s="222"/>
    </row>
    <row r="40" spans="1:22" ht="13.5" hidden="1" customHeight="1">
      <c r="A40" s="240" t="s">
        <v>75</v>
      </c>
      <c r="B40" s="109" t="s">
        <v>76</v>
      </c>
      <c r="C40" s="83">
        <f>J16</f>
        <v>1200</v>
      </c>
      <c r="D40" s="84">
        <v>163</v>
      </c>
      <c r="E40" s="85">
        <f t="shared" si="5"/>
        <v>1363</v>
      </c>
      <c r="F40" s="86" t="s">
        <v>77</v>
      </c>
      <c r="G40" s="84">
        <v>1290</v>
      </c>
      <c r="H40" s="83">
        <v>116</v>
      </c>
      <c r="I40" s="84">
        <f t="shared" ref="I40:I43" si="8">G40+H40</f>
        <v>1406</v>
      </c>
      <c r="J40" s="87">
        <f t="shared" ref="J40:J43" si="9">E40-I40</f>
        <v>-43</v>
      </c>
      <c r="K40" s="86"/>
      <c r="L40" s="84"/>
      <c r="M40" s="84"/>
      <c r="N40" s="87"/>
      <c r="O40" s="237"/>
      <c r="P40" s="238"/>
    </row>
    <row r="41" spans="1:22" ht="13.5" hidden="1" customHeight="1">
      <c r="A41" s="241"/>
      <c r="B41" s="110" t="s">
        <v>78</v>
      </c>
      <c r="C41" s="99">
        <f>J17</f>
        <v>840</v>
      </c>
      <c r="D41" s="91">
        <v>163</v>
      </c>
      <c r="E41" s="92">
        <f t="shared" si="5"/>
        <v>1003</v>
      </c>
      <c r="F41" s="93" t="s">
        <v>79</v>
      </c>
      <c r="G41" s="91">
        <v>915</v>
      </c>
      <c r="H41" s="90">
        <v>116</v>
      </c>
      <c r="I41" s="91">
        <f t="shared" si="8"/>
        <v>1031</v>
      </c>
      <c r="J41" s="94">
        <f t="shared" si="9"/>
        <v>-28</v>
      </c>
      <c r="K41" s="93"/>
      <c r="L41" s="91"/>
      <c r="M41" s="95"/>
      <c r="N41" s="94"/>
      <c r="O41" s="219"/>
      <c r="P41" s="220"/>
    </row>
    <row r="42" spans="1:22" ht="13.5" hidden="1" customHeight="1">
      <c r="A42" s="241"/>
      <c r="B42" s="110" t="s">
        <v>80</v>
      </c>
      <c r="C42" s="90">
        <f>J18</f>
        <v>640</v>
      </c>
      <c r="D42" s="91">
        <v>163</v>
      </c>
      <c r="E42" s="92">
        <f t="shared" si="5"/>
        <v>803</v>
      </c>
      <c r="F42" s="93" t="s">
        <v>81</v>
      </c>
      <c r="G42" s="91">
        <v>715</v>
      </c>
      <c r="H42" s="90">
        <v>116</v>
      </c>
      <c r="I42" s="91">
        <f t="shared" si="8"/>
        <v>831</v>
      </c>
      <c r="J42" s="94">
        <f t="shared" si="9"/>
        <v>-28</v>
      </c>
      <c r="K42" s="93"/>
      <c r="L42" s="91"/>
      <c r="M42" s="95"/>
      <c r="N42" s="94"/>
      <c r="O42" s="219"/>
      <c r="P42" s="220"/>
    </row>
    <row r="43" spans="1:22" ht="13.5" hidden="1" customHeight="1">
      <c r="A43" s="242"/>
      <c r="B43" s="111" t="s">
        <v>82</v>
      </c>
      <c r="C43" s="112">
        <f>J19</f>
        <v>510</v>
      </c>
      <c r="D43" s="102">
        <v>163</v>
      </c>
      <c r="E43" s="103">
        <f t="shared" si="5"/>
        <v>673</v>
      </c>
      <c r="F43" s="104" t="s">
        <v>83</v>
      </c>
      <c r="G43" s="105">
        <v>610</v>
      </c>
      <c r="H43" s="101">
        <v>116</v>
      </c>
      <c r="I43" s="102">
        <f t="shared" si="8"/>
        <v>726</v>
      </c>
      <c r="J43" s="106">
        <f t="shared" si="9"/>
        <v>-53</v>
      </c>
      <c r="K43" s="107"/>
      <c r="L43" s="102"/>
      <c r="M43" s="108"/>
      <c r="N43" s="106"/>
      <c r="O43" s="221"/>
      <c r="P43" s="222"/>
    </row>
    <row r="44" spans="1:22" ht="13.5" hidden="1" customHeight="1">
      <c r="A44" s="230" t="s">
        <v>84</v>
      </c>
      <c r="B44" s="113"/>
      <c r="C44" s="99"/>
      <c r="D44" s="95"/>
      <c r="E44" s="114"/>
      <c r="F44" s="115" t="s">
        <v>85</v>
      </c>
      <c r="G44" s="116">
        <v>1060</v>
      </c>
      <c r="H44" s="99">
        <v>116</v>
      </c>
      <c r="I44" s="95">
        <f>G44+H44</f>
        <v>1176</v>
      </c>
      <c r="J44" s="94"/>
      <c r="K44" s="117" t="s">
        <v>86</v>
      </c>
      <c r="L44" s="95"/>
      <c r="M44" s="95"/>
      <c r="N44" s="96"/>
      <c r="O44" s="232"/>
      <c r="P44" s="233"/>
    </row>
    <row r="45" spans="1:22" ht="13.5" hidden="1" customHeight="1">
      <c r="A45" s="230"/>
      <c r="B45" s="110" t="s">
        <v>87</v>
      </c>
      <c r="C45" s="99">
        <f>J20</f>
        <v>920</v>
      </c>
      <c r="D45" s="91">
        <v>163</v>
      </c>
      <c r="E45" s="92">
        <f t="shared" ref="E45" si="10">C45+D45</f>
        <v>1083</v>
      </c>
      <c r="F45" s="118" t="s">
        <v>88</v>
      </c>
      <c r="G45" s="119">
        <v>880</v>
      </c>
      <c r="H45" s="90">
        <v>116</v>
      </c>
      <c r="I45" s="91">
        <f>G45+H45</f>
        <v>996</v>
      </c>
      <c r="J45" s="94">
        <f>E45-I45</f>
        <v>87</v>
      </c>
      <c r="K45" s="93" t="s">
        <v>89</v>
      </c>
      <c r="L45" s="91">
        <v>106</v>
      </c>
      <c r="M45" s="95" t="e">
        <f>#REF!+L45</f>
        <v>#REF!</v>
      </c>
      <c r="N45" s="96" t="e">
        <f>E45-M45</f>
        <v>#REF!</v>
      </c>
      <c r="O45" s="219"/>
      <c r="P45" s="220"/>
    </row>
    <row r="46" spans="1:22" ht="13.5" hidden="1" customHeight="1">
      <c r="A46" s="230"/>
      <c r="B46" s="110"/>
      <c r="C46" s="90"/>
      <c r="D46" s="91"/>
      <c r="E46" s="92"/>
      <c r="F46" s="118" t="s">
        <v>90</v>
      </c>
      <c r="G46" s="120">
        <v>750</v>
      </c>
      <c r="H46" s="90">
        <v>116</v>
      </c>
      <c r="I46" s="91">
        <f>G46+H46</f>
        <v>866</v>
      </c>
      <c r="J46" s="94"/>
      <c r="K46" s="93" t="s">
        <v>91</v>
      </c>
      <c r="L46" s="91">
        <v>106</v>
      </c>
      <c r="M46" s="95" t="e">
        <f>#REF!+L46</f>
        <v>#REF!</v>
      </c>
      <c r="N46" s="96"/>
      <c r="O46" s="219"/>
      <c r="P46" s="220"/>
    </row>
    <row r="47" spans="1:22" ht="13.5" hidden="1" customHeight="1">
      <c r="A47" s="230"/>
      <c r="B47" s="110" t="s">
        <v>92</v>
      </c>
      <c r="C47" s="99">
        <f>J21</f>
        <v>700</v>
      </c>
      <c r="D47" s="91">
        <v>163</v>
      </c>
      <c r="E47" s="92">
        <f t="shared" ref="E47:E48" si="11">C47+D47</f>
        <v>863</v>
      </c>
      <c r="F47" s="118" t="s">
        <v>93</v>
      </c>
      <c r="G47" s="120">
        <v>620</v>
      </c>
      <c r="H47" s="90">
        <v>116</v>
      </c>
      <c r="I47" s="91">
        <f>G47+H47</f>
        <v>736</v>
      </c>
      <c r="J47" s="94">
        <f t="shared" ref="J47:J48" si="12">E47-I47</f>
        <v>127</v>
      </c>
      <c r="K47" s="93" t="s">
        <v>94</v>
      </c>
      <c r="L47" s="91">
        <v>106</v>
      </c>
      <c r="M47" s="95" t="e">
        <f>#REF!+L47</f>
        <v>#REF!</v>
      </c>
      <c r="N47" s="96" t="e">
        <f>E47-M47</f>
        <v>#REF!</v>
      </c>
      <c r="O47" s="219"/>
      <c r="P47" s="220"/>
    </row>
    <row r="48" spans="1:22" ht="13.5" hidden="1" customHeight="1">
      <c r="A48" s="230"/>
      <c r="B48" s="110" t="s">
        <v>95</v>
      </c>
      <c r="C48" s="90">
        <f>J22</f>
        <v>540</v>
      </c>
      <c r="D48" s="91">
        <v>163</v>
      </c>
      <c r="E48" s="92">
        <f t="shared" si="11"/>
        <v>703</v>
      </c>
      <c r="F48" s="121" t="s">
        <v>96</v>
      </c>
      <c r="G48" s="122">
        <v>530</v>
      </c>
      <c r="H48" s="123">
        <v>116</v>
      </c>
      <c r="I48" s="91">
        <f t="shared" ref="I48:I58" si="13">G48+H48</f>
        <v>646</v>
      </c>
      <c r="J48" s="94">
        <f t="shared" si="12"/>
        <v>57</v>
      </c>
      <c r="K48" s="124" t="s">
        <v>97</v>
      </c>
      <c r="L48" s="91">
        <v>106</v>
      </c>
      <c r="M48" s="95" t="e">
        <f>#REF!+L48</f>
        <v>#REF!</v>
      </c>
      <c r="N48" s="96" t="e">
        <f>E48-M48</f>
        <v>#REF!</v>
      </c>
      <c r="O48" s="219"/>
      <c r="P48" s="220"/>
    </row>
    <row r="49" spans="1:16" ht="13.5" hidden="1" customHeight="1">
      <c r="A49" s="230"/>
      <c r="B49" s="125"/>
      <c r="C49" s="99"/>
      <c r="D49" s="91"/>
      <c r="E49" s="92"/>
      <c r="F49" s="121" t="s">
        <v>98</v>
      </c>
      <c r="G49" s="122">
        <v>460</v>
      </c>
      <c r="H49" s="123">
        <v>116</v>
      </c>
      <c r="I49" s="91">
        <f t="shared" si="13"/>
        <v>576</v>
      </c>
      <c r="J49" s="94"/>
      <c r="K49" s="124" t="s">
        <v>99</v>
      </c>
      <c r="L49" s="91">
        <v>106</v>
      </c>
      <c r="M49" s="95" t="e">
        <f>#REF!+L49</f>
        <v>#REF!</v>
      </c>
      <c r="N49" s="96"/>
      <c r="O49" s="219"/>
      <c r="P49" s="220"/>
    </row>
    <row r="50" spans="1:16" ht="13.5" hidden="1" customHeight="1">
      <c r="A50" s="230"/>
      <c r="B50" s="125" t="s">
        <v>100</v>
      </c>
      <c r="C50" s="99">
        <f>J23</f>
        <v>400</v>
      </c>
      <c r="D50" s="91">
        <v>163</v>
      </c>
      <c r="E50" s="92">
        <f t="shared" ref="E50:E52" si="14">C50+D50</f>
        <v>563</v>
      </c>
      <c r="F50" s="121" t="s">
        <v>101</v>
      </c>
      <c r="G50" s="126">
        <v>400</v>
      </c>
      <c r="H50" s="123">
        <v>116</v>
      </c>
      <c r="I50" s="91">
        <f t="shared" si="13"/>
        <v>516</v>
      </c>
      <c r="J50" s="94">
        <f>E50-I50</f>
        <v>47</v>
      </c>
      <c r="K50" s="21" t="s">
        <v>102</v>
      </c>
      <c r="L50" s="91">
        <v>106</v>
      </c>
      <c r="M50" s="95" t="e">
        <f>#REF!+L50</f>
        <v>#REF!</v>
      </c>
      <c r="N50" s="96" t="e">
        <f>E50-M50</f>
        <v>#REF!</v>
      </c>
      <c r="O50" s="229"/>
      <c r="P50" s="220"/>
    </row>
    <row r="51" spans="1:16" ht="13.5" hidden="1" customHeight="1">
      <c r="A51" s="230"/>
      <c r="B51" s="125" t="s">
        <v>103</v>
      </c>
      <c r="C51" s="90">
        <f>J24</f>
        <v>300</v>
      </c>
      <c r="D51" s="91">
        <v>163</v>
      </c>
      <c r="E51" s="92">
        <f t="shared" si="14"/>
        <v>463</v>
      </c>
      <c r="F51" s="121" t="s">
        <v>104</v>
      </c>
      <c r="G51" s="126">
        <v>360</v>
      </c>
      <c r="H51" s="123">
        <v>116</v>
      </c>
      <c r="I51" s="91">
        <f t="shared" si="13"/>
        <v>476</v>
      </c>
      <c r="J51" s="94">
        <f t="shared" ref="J51:J52" si="15">E51-I51</f>
        <v>-13</v>
      </c>
      <c r="K51" s="93"/>
      <c r="L51" s="91"/>
      <c r="M51" s="95"/>
      <c r="N51" s="96"/>
      <c r="O51" s="219"/>
      <c r="P51" s="220"/>
    </row>
    <row r="52" spans="1:16" ht="13.5" hidden="1" customHeight="1">
      <c r="A52" s="230"/>
      <c r="B52" s="125" t="s">
        <v>105</v>
      </c>
      <c r="C52" s="90">
        <f>J25</f>
        <v>250</v>
      </c>
      <c r="D52" s="91">
        <v>163</v>
      </c>
      <c r="E52" s="92">
        <f t="shared" si="14"/>
        <v>413</v>
      </c>
      <c r="F52" s="127" t="s">
        <v>106</v>
      </c>
      <c r="G52" s="126">
        <v>320</v>
      </c>
      <c r="H52" s="123">
        <v>116</v>
      </c>
      <c r="I52" s="91">
        <f t="shared" si="13"/>
        <v>436</v>
      </c>
      <c r="J52" s="94">
        <f t="shared" si="15"/>
        <v>-23</v>
      </c>
      <c r="K52" s="93" t="s">
        <v>107</v>
      </c>
      <c r="L52" s="91">
        <v>106</v>
      </c>
      <c r="M52" s="95" t="e">
        <f>#REF!+L52</f>
        <v>#REF!</v>
      </c>
      <c r="N52" s="96" t="e">
        <f>E52-M52</f>
        <v>#REF!</v>
      </c>
      <c r="O52" s="219"/>
      <c r="P52" s="220"/>
    </row>
    <row r="53" spans="1:16" ht="13.5" hidden="1" customHeight="1">
      <c r="A53" s="230"/>
      <c r="B53" s="125"/>
      <c r="C53" s="90"/>
      <c r="D53" s="91"/>
      <c r="E53" s="92"/>
      <c r="F53" s="127" t="s">
        <v>108</v>
      </c>
      <c r="G53" s="126">
        <v>280</v>
      </c>
      <c r="H53" s="123">
        <v>116</v>
      </c>
      <c r="I53" s="91">
        <f t="shared" si="13"/>
        <v>396</v>
      </c>
      <c r="J53" s="94"/>
      <c r="K53" s="93" t="s">
        <v>109</v>
      </c>
      <c r="L53" s="91">
        <v>106</v>
      </c>
      <c r="M53" s="95" t="e">
        <f>#REF!+L53</f>
        <v>#REF!</v>
      </c>
      <c r="N53" s="96" t="e">
        <f>E52-M53</f>
        <v>#REF!</v>
      </c>
      <c r="O53" s="219"/>
      <c r="P53" s="220"/>
    </row>
    <row r="54" spans="1:16" ht="13.5" hidden="1" customHeight="1">
      <c r="A54" s="230"/>
      <c r="B54" s="125" t="s">
        <v>110</v>
      </c>
      <c r="C54" s="90">
        <f>J26</f>
        <v>190</v>
      </c>
      <c r="D54" s="91">
        <v>163</v>
      </c>
      <c r="E54" s="92">
        <f t="shared" ref="E54:E56" si="16">C54+D54</f>
        <v>353</v>
      </c>
      <c r="F54" s="121" t="s">
        <v>111</v>
      </c>
      <c r="G54" s="126">
        <v>260</v>
      </c>
      <c r="H54" s="123">
        <v>116</v>
      </c>
      <c r="I54" s="91">
        <f t="shared" si="13"/>
        <v>376</v>
      </c>
      <c r="J54" s="94">
        <f>E54-I54</f>
        <v>-23</v>
      </c>
      <c r="K54" s="93" t="s">
        <v>112</v>
      </c>
      <c r="L54" s="91">
        <v>106</v>
      </c>
      <c r="M54" s="95" t="e">
        <f>#REF!+L54</f>
        <v>#REF!</v>
      </c>
      <c r="N54" s="96" t="e">
        <f>E52-M54</f>
        <v>#REF!</v>
      </c>
      <c r="O54" s="219"/>
      <c r="P54" s="220"/>
    </row>
    <row r="55" spans="1:16" ht="13.5" hidden="1" customHeight="1">
      <c r="A55" s="230"/>
      <c r="B55" s="125" t="s">
        <v>113</v>
      </c>
      <c r="C55" s="90">
        <f>J27</f>
        <v>390</v>
      </c>
      <c r="D55" s="91">
        <v>163</v>
      </c>
      <c r="E55" s="92">
        <f t="shared" si="16"/>
        <v>553</v>
      </c>
      <c r="F55" s="121" t="s">
        <v>114</v>
      </c>
      <c r="G55" s="122">
        <v>420</v>
      </c>
      <c r="H55" s="123">
        <v>116</v>
      </c>
      <c r="I55" s="91">
        <f t="shared" si="13"/>
        <v>536</v>
      </c>
      <c r="J55" s="94">
        <f t="shared" ref="J55:J60" si="17">E55-I55</f>
        <v>17</v>
      </c>
      <c r="K55" s="93"/>
      <c r="L55" s="91"/>
      <c r="M55" s="95"/>
      <c r="N55" s="128"/>
      <c r="O55" s="219"/>
      <c r="P55" s="220"/>
    </row>
    <row r="56" spans="1:16" ht="13.5" hidden="1" customHeight="1">
      <c r="A56" s="230"/>
      <c r="B56" s="125" t="s">
        <v>115</v>
      </c>
      <c r="C56" s="90">
        <f>J28</f>
        <v>320</v>
      </c>
      <c r="D56" s="91">
        <v>163</v>
      </c>
      <c r="E56" s="92">
        <f t="shared" si="16"/>
        <v>483</v>
      </c>
      <c r="F56" s="121" t="s">
        <v>116</v>
      </c>
      <c r="G56" s="122">
        <v>360</v>
      </c>
      <c r="H56" s="123">
        <v>116</v>
      </c>
      <c r="I56" s="91">
        <f t="shared" si="13"/>
        <v>476</v>
      </c>
      <c r="J56" s="94">
        <f t="shared" si="17"/>
        <v>7</v>
      </c>
      <c r="K56" s="93"/>
      <c r="L56" s="91"/>
      <c r="M56" s="95"/>
      <c r="N56" s="96"/>
      <c r="O56" s="219"/>
      <c r="P56" s="220"/>
    </row>
    <row r="57" spans="1:16" ht="13.5" hidden="1" customHeight="1">
      <c r="A57" s="230"/>
      <c r="B57" s="125" t="s">
        <v>117</v>
      </c>
      <c r="C57" s="90">
        <f>J29</f>
        <v>260</v>
      </c>
      <c r="D57" s="91">
        <v>163</v>
      </c>
      <c r="E57" s="92">
        <f>C57+D57</f>
        <v>423</v>
      </c>
      <c r="F57" s="121" t="s">
        <v>118</v>
      </c>
      <c r="G57" s="122">
        <v>320</v>
      </c>
      <c r="H57" s="123">
        <v>116</v>
      </c>
      <c r="I57" s="91">
        <f t="shared" si="13"/>
        <v>436</v>
      </c>
      <c r="J57" s="94">
        <f t="shared" si="17"/>
        <v>-13</v>
      </c>
      <c r="K57" s="129"/>
      <c r="L57" s="91"/>
      <c r="M57" s="130"/>
      <c r="N57" s="131"/>
      <c r="O57" s="219"/>
      <c r="P57" s="220"/>
    </row>
    <row r="58" spans="1:16" ht="13.5" hidden="1" customHeight="1">
      <c r="A58" s="230"/>
      <c r="B58" s="125" t="s">
        <v>119</v>
      </c>
      <c r="C58" s="90">
        <f>J30</f>
        <v>210</v>
      </c>
      <c r="D58" s="91">
        <v>163</v>
      </c>
      <c r="E58" s="92">
        <f t="shared" ref="E58" si="18">C58+D58</f>
        <v>373</v>
      </c>
      <c r="F58" s="121" t="s">
        <v>120</v>
      </c>
      <c r="G58" s="126">
        <v>280</v>
      </c>
      <c r="H58" s="123">
        <v>116</v>
      </c>
      <c r="I58" s="91">
        <f t="shared" si="13"/>
        <v>396</v>
      </c>
      <c r="J58" s="94">
        <f t="shared" si="17"/>
        <v>-23</v>
      </c>
      <c r="K58" s="129"/>
      <c r="L58" s="91"/>
      <c r="M58" s="130"/>
      <c r="N58" s="131"/>
      <c r="O58" s="229"/>
      <c r="P58" s="220"/>
    </row>
    <row r="59" spans="1:16" ht="13.5" hidden="1" customHeight="1">
      <c r="A59" s="230"/>
      <c r="B59" s="125"/>
      <c r="C59" s="90"/>
      <c r="D59" s="91"/>
      <c r="E59" s="92"/>
      <c r="F59" s="121" t="s">
        <v>121</v>
      </c>
      <c r="G59" s="122">
        <v>260</v>
      </c>
      <c r="H59" s="123">
        <v>116</v>
      </c>
      <c r="I59" s="91">
        <f>G59+H59</f>
        <v>376</v>
      </c>
      <c r="J59" s="94"/>
      <c r="K59" s="93"/>
      <c r="L59" s="91"/>
      <c r="M59" s="95"/>
      <c r="N59" s="96"/>
      <c r="O59" s="219"/>
      <c r="P59" s="220"/>
    </row>
    <row r="60" spans="1:16" ht="13.5" hidden="1" customHeight="1">
      <c r="A60" s="230"/>
      <c r="B60" s="125" t="s">
        <v>122</v>
      </c>
      <c r="C60" s="90">
        <f>J31</f>
        <v>150</v>
      </c>
      <c r="D60" s="91">
        <v>163</v>
      </c>
      <c r="E60" s="92">
        <f>C60+D60</f>
        <v>313</v>
      </c>
      <c r="F60" s="121" t="s">
        <v>123</v>
      </c>
      <c r="G60" s="122">
        <v>220</v>
      </c>
      <c r="H60" s="123">
        <v>116</v>
      </c>
      <c r="I60" s="91">
        <f>G60+H60</f>
        <v>336</v>
      </c>
      <c r="J60" s="94">
        <f t="shared" si="17"/>
        <v>-23</v>
      </c>
      <c r="K60" s="93"/>
      <c r="L60" s="91"/>
      <c r="M60" s="95"/>
      <c r="N60" s="96"/>
      <c r="O60" s="97"/>
      <c r="P60" s="98"/>
    </row>
    <row r="61" spans="1:16" ht="13.5" hidden="1" customHeight="1">
      <c r="A61" s="230"/>
      <c r="C61" s="90"/>
      <c r="D61" s="91"/>
      <c r="E61" s="92"/>
      <c r="F61" s="121"/>
      <c r="G61" s="122"/>
      <c r="H61" s="123"/>
      <c r="I61" s="91"/>
      <c r="J61" s="94"/>
      <c r="K61" s="129"/>
      <c r="L61" s="91"/>
      <c r="M61" s="130"/>
      <c r="N61" s="131"/>
      <c r="O61" s="219"/>
      <c r="P61" s="220"/>
    </row>
    <row r="62" spans="1:16" ht="13.5" hidden="1" customHeight="1">
      <c r="A62" s="231"/>
      <c r="B62" s="132"/>
      <c r="C62" s="101"/>
      <c r="D62" s="102"/>
      <c r="E62" s="103"/>
      <c r="F62" s="133"/>
      <c r="G62" s="134"/>
      <c r="H62" s="135"/>
      <c r="I62" s="102"/>
      <c r="J62" s="106"/>
      <c r="K62" s="136"/>
      <c r="L62" s="102"/>
      <c r="M62" s="137"/>
      <c r="N62" s="138"/>
      <c r="O62" s="221"/>
      <c r="P62" s="222"/>
    </row>
    <row r="63" spans="1:16" ht="13.5" thickBot="1">
      <c r="A63" s="223" t="s">
        <v>124</v>
      </c>
      <c r="B63" s="224"/>
      <c r="C63" s="224"/>
      <c r="D63" s="139" t="s">
        <v>125</v>
      </c>
      <c r="E63" s="225" t="s">
        <v>126</v>
      </c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6"/>
    </row>
    <row r="64" spans="1:16" ht="14.5">
      <c r="A64" s="140">
        <v>1</v>
      </c>
      <c r="B64" s="227" t="s">
        <v>127</v>
      </c>
      <c r="C64" s="228"/>
      <c r="D64" s="141"/>
      <c r="E64" s="188" t="s">
        <v>128</v>
      </c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90"/>
    </row>
    <row r="65" spans="1:16" ht="14.5">
      <c r="A65" s="142">
        <v>2</v>
      </c>
      <c r="B65" s="201" t="s">
        <v>129</v>
      </c>
      <c r="C65" s="201"/>
      <c r="D65" s="143"/>
      <c r="E65" s="178" t="s">
        <v>130</v>
      </c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60"/>
    </row>
    <row r="66" spans="1:16" ht="17.25" customHeight="1">
      <c r="A66" s="144">
        <v>3</v>
      </c>
      <c r="B66" s="171" t="s">
        <v>131</v>
      </c>
      <c r="C66" s="171"/>
      <c r="D66" s="143"/>
      <c r="E66" s="178" t="s">
        <v>132</v>
      </c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80"/>
    </row>
    <row r="67" spans="1:16" ht="14.5">
      <c r="A67" s="218">
        <v>4</v>
      </c>
      <c r="B67" s="171" t="s">
        <v>133</v>
      </c>
      <c r="C67" s="171"/>
      <c r="D67" s="141"/>
      <c r="E67" s="168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70"/>
    </row>
    <row r="68" spans="1:16" ht="14.5">
      <c r="A68" s="218"/>
      <c r="B68" s="171" t="s">
        <v>134</v>
      </c>
      <c r="C68" s="171"/>
      <c r="D68" s="145"/>
      <c r="E68" s="158" t="s">
        <v>135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60"/>
    </row>
    <row r="69" spans="1:16" ht="14.5">
      <c r="A69" s="218"/>
      <c r="B69" s="171" t="s">
        <v>136</v>
      </c>
      <c r="C69" s="171"/>
      <c r="D69" s="145"/>
      <c r="E69" s="158" t="s">
        <v>137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60"/>
    </row>
    <row r="70" spans="1:16" ht="14.5">
      <c r="A70" s="218"/>
      <c r="B70" s="171" t="s">
        <v>138</v>
      </c>
      <c r="C70" s="171"/>
      <c r="D70" s="145"/>
      <c r="E70" s="158" t="s">
        <v>137</v>
      </c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60"/>
    </row>
    <row r="71" spans="1:16" ht="18" customHeight="1">
      <c r="A71" s="218"/>
      <c r="B71" s="171" t="s">
        <v>139</v>
      </c>
      <c r="C71" s="171"/>
      <c r="D71" s="145"/>
      <c r="E71" s="178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80"/>
    </row>
    <row r="72" spans="1:16" ht="15" hidden="1" customHeight="1">
      <c r="A72" s="166"/>
      <c r="B72" s="185"/>
      <c r="C72" s="214"/>
      <c r="D72" s="145"/>
      <c r="E72" s="215" t="s">
        <v>140</v>
      </c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7"/>
    </row>
    <row r="73" spans="1:16" ht="15" hidden="1" customHeight="1">
      <c r="A73" s="166"/>
      <c r="B73" s="185"/>
      <c r="C73" s="214"/>
      <c r="D73" s="145"/>
      <c r="E73" s="215" t="s">
        <v>141</v>
      </c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7"/>
    </row>
    <row r="74" spans="1:16" ht="14.5" hidden="1">
      <c r="A74" s="166"/>
      <c r="B74" s="188"/>
      <c r="C74" s="195"/>
      <c r="D74" s="145"/>
      <c r="E74" s="215" t="s">
        <v>142</v>
      </c>
      <c r="F74" s="216"/>
      <c r="G74" s="216"/>
      <c r="H74" s="216"/>
      <c r="I74" s="216"/>
      <c r="J74" s="216"/>
      <c r="K74" s="216"/>
      <c r="L74" s="216"/>
      <c r="M74" s="216"/>
      <c r="N74" s="216"/>
      <c r="O74" s="216"/>
      <c r="P74" s="217"/>
    </row>
    <row r="75" spans="1:16" ht="14.5">
      <c r="A75" s="166"/>
      <c r="B75" s="212" t="s">
        <v>143</v>
      </c>
      <c r="C75" s="213"/>
      <c r="D75" s="145"/>
      <c r="E75" s="158" t="s">
        <v>144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60"/>
    </row>
    <row r="76" spans="1:16" ht="14.5">
      <c r="A76" s="144">
        <v>6</v>
      </c>
      <c r="B76" s="171" t="s">
        <v>145</v>
      </c>
      <c r="C76" s="171"/>
      <c r="D76" s="143" t="s">
        <v>146</v>
      </c>
      <c r="E76" s="158" t="s">
        <v>132</v>
      </c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60"/>
    </row>
    <row r="77" spans="1:16" ht="14.5">
      <c r="A77" s="144">
        <v>7</v>
      </c>
      <c r="B77" s="171" t="s">
        <v>147</v>
      </c>
      <c r="C77" s="171"/>
      <c r="D77" s="141"/>
      <c r="E77" s="158" t="s">
        <v>148</v>
      </c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60"/>
    </row>
    <row r="78" spans="1:16" ht="15" customHeight="1">
      <c r="A78" s="142">
        <v>8</v>
      </c>
      <c r="B78" s="201" t="s">
        <v>149</v>
      </c>
      <c r="C78" s="201"/>
      <c r="D78" s="145"/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80"/>
    </row>
    <row r="79" spans="1:16" ht="14.5">
      <c r="A79" s="142">
        <v>9</v>
      </c>
      <c r="B79" s="201" t="s">
        <v>150</v>
      </c>
      <c r="C79" s="201"/>
      <c r="D79" s="143" t="s">
        <v>146</v>
      </c>
      <c r="E79" s="202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4"/>
    </row>
    <row r="80" spans="1:16" ht="14.5">
      <c r="A80" s="181">
        <v>10</v>
      </c>
      <c r="B80" s="171" t="s">
        <v>151</v>
      </c>
      <c r="C80" s="171"/>
      <c r="D80" s="141"/>
      <c r="E80" s="206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8"/>
    </row>
    <row r="81" spans="1:16" ht="14.5">
      <c r="A81" s="205"/>
      <c r="B81" s="201" t="s">
        <v>152</v>
      </c>
      <c r="C81" s="201"/>
      <c r="D81" s="146"/>
      <c r="E81" s="209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1"/>
    </row>
    <row r="82" spans="1:16" ht="14.5">
      <c r="A82" s="205"/>
      <c r="B82" s="201" t="s">
        <v>153</v>
      </c>
      <c r="C82" s="201"/>
      <c r="D82" s="143"/>
      <c r="E82" s="191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3"/>
    </row>
    <row r="83" spans="1:16" ht="14.5">
      <c r="A83" s="181">
        <v>11</v>
      </c>
      <c r="B83" s="182" t="s">
        <v>154</v>
      </c>
      <c r="C83" s="194"/>
      <c r="D83" s="196" t="s">
        <v>146</v>
      </c>
      <c r="E83" s="147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9"/>
    </row>
    <row r="84" spans="1:16" ht="14.5">
      <c r="A84" s="167"/>
      <c r="B84" s="188"/>
      <c r="C84" s="195"/>
      <c r="D84" s="197"/>
      <c r="E84" s="150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2"/>
    </row>
    <row r="85" spans="1:16" ht="30.75" customHeight="1">
      <c r="A85" s="144">
        <v>12</v>
      </c>
      <c r="B85" s="171" t="s">
        <v>155</v>
      </c>
      <c r="C85" s="171"/>
      <c r="D85" s="143" t="s">
        <v>146</v>
      </c>
      <c r="E85" s="198" t="s">
        <v>156</v>
      </c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200"/>
    </row>
    <row r="86" spans="1:16" ht="14.5">
      <c r="A86" s="181">
        <v>15</v>
      </c>
      <c r="B86" s="171" t="s">
        <v>157</v>
      </c>
      <c r="C86" s="171"/>
      <c r="D86" s="143"/>
      <c r="E86" s="168" t="str">
        <f>K12</f>
        <v>01SEP26 - 31MAR28</v>
      </c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70"/>
    </row>
    <row r="87" spans="1:16" ht="14.5">
      <c r="A87" s="166"/>
      <c r="B87" s="171" t="s">
        <v>158</v>
      </c>
      <c r="C87" s="171"/>
      <c r="D87" s="143"/>
      <c r="E87" s="158" t="s">
        <v>159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60"/>
    </row>
    <row r="88" spans="1:16" ht="14.5">
      <c r="A88" s="166"/>
      <c r="B88" s="171" t="s">
        <v>160</v>
      </c>
      <c r="C88" s="171"/>
      <c r="D88" s="143"/>
      <c r="E88" s="158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60"/>
    </row>
    <row r="89" spans="1:16" ht="14.5">
      <c r="A89" s="167"/>
      <c r="B89" s="171" t="s">
        <v>161</v>
      </c>
      <c r="C89" s="171"/>
      <c r="D89" s="143"/>
      <c r="E89" s="158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60"/>
    </row>
    <row r="90" spans="1:16" ht="14.5">
      <c r="A90" s="181">
        <v>16</v>
      </c>
      <c r="B90" s="157" t="s">
        <v>162</v>
      </c>
      <c r="C90" s="157"/>
      <c r="D90" s="143"/>
      <c r="E90" s="168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70"/>
    </row>
    <row r="91" spans="1:16" ht="14.5">
      <c r="A91" s="166"/>
      <c r="B91" s="171" t="s">
        <v>163</v>
      </c>
      <c r="C91" s="171"/>
      <c r="D91" s="143"/>
      <c r="E91" s="182" t="s">
        <v>164</v>
      </c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4"/>
    </row>
    <row r="92" spans="1:16" ht="14.5">
      <c r="A92" s="166"/>
      <c r="B92" s="171" t="s">
        <v>165</v>
      </c>
      <c r="C92" s="171"/>
      <c r="D92" s="143"/>
      <c r="E92" s="185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7"/>
    </row>
    <row r="93" spans="1:16" ht="14.5">
      <c r="A93" s="166"/>
      <c r="B93" s="171" t="s">
        <v>166</v>
      </c>
      <c r="C93" s="171"/>
      <c r="D93" s="143"/>
      <c r="E93" s="185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7"/>
    </row>
    <row r="94" spans="1:16" ht="14.5">
      <c r="A94" s="167"/>
      <c r="B94" s="171" t="s">
        <v>167</v>
      </c>
      <c r="C94" s="171"/>
      <c r="D94" s="143"/>
      <c r="E94" s="188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90"/>
    </row>
    <row r="95" spans="1:16" ht="14.5">
      <c r="A95" s="175">
        <v>18</v>
      </c>
      <c r="B95" s="157" t="s">
        <v>168</v>
      </c>
      <c r="C95" s="157"/>
      <c r="D95" s="153"/>
      <c r="E95" s="168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70"/>
    </row>
    <row r="96" spans="1:16" ht="14.5">
      <c r="A96" s="176"/>
      <c r="B96" s="171" t="s">
        <v>169</v>
      </c>
      <c r="C96" s="171"/>
      <c r="D96" s="153"/>
      <c r="E96" s="178" t="s">
        <v>170</v>
      </c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80"/>
    </row>
    <row r="97" spans="1:16" ht="14.5">
      <c r="A97" s="176"/>
      <c r="B97" s="171" t="s">
        <v>171</v>
      </c>
      <c r="C97" s="171"/>
      <c r="D97" s="153"/>
      <c r="E97" s="172" t="s">
        <v>185</v>
      </c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4"/>
    </row>
    <row r="98" spans="1:16" ht="14.5">
      <c r="A98" s="177"/>
      <c r="B98" s="171" t="s">
        <v>172</v>
      </c>
      <c r="C98" s="171"/>
      <c r="D98" s="153"/>
      <c r="E98" s="158" t="s">
        <v>173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60"/>
    </row>
    <row r="99" spans="1:16" ht="14.5">
      <c r="A99" s="165">
        <v>19</v>
      </c>
      <c r="B99" s="157" t="s">
        <v>174</v>
      </c>
      <c r="C99" s="157"/>
      <c r="D99" s="153"/>
      <c r="E99" s="168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70"/>
    </row>
    <row r="100" spans="1:16" ht="14.5">
      <c r="A100" s="166"/>
      <c r="B100" s="171" t="s">
        <v>175</v>
      </c>
      <c r="C100" s="171"/>
      <c r="D100" s="143"/>
      <c r="E100" s="158" t="s">
        <v>176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60"/>
    </row>
    <row r="101" spans="1:16" ht="14.5">
      <c r="A101" s="166"/>
      <c r="B101" s="171" t="s">
        <v>177</v>
      </c>
      <c r="C101" s="171"/>
      <c r="D101" s="143"/>
      <c r="E101" s="158" t="s">
        <v>178</v>
      </c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60"/>
    </row>
    <row r="102" spans="1:16" ht="14.5">
      <c r="A102" s="167"/>
      <c r="B102" s="171" t="s">
        <v>179</v>
      </c>
      <c r="C102" s="171"/>
      <c r="D102" s="143" t="s">
        <v>146</v>
      </c>
      <c r="E102" s="172" t="s">
        <v>180</v>
      </c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4"/>
    </row>
    <row r="103" spans="1:16" ht="14.5">
      <c r="A103" s="154">
        <v>21</v>
      </c>
      <c r="B103" s="157" t="s">
        <v>181</v>
      </c>
      <c r="C103" s="157"/>
      <c r="D103" s="143"/>
      <c r="E103" s="158" t="s">
        <v>182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60"/>
    </row>
    <row r="104" spans="1:16" ht="15" thickBot="1">
      <c r="A104" s="155">
        <v>22</v>
      </c>
      <c r="B104" s="161" t="s">
        <v>183</v>
      </c>
      <c r="C104" s="161"/>
      <c r="D104" s="156"/>
      <c r="E104" s="162" t="s">
        <v>184</v>
      </c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4"/>
    </row>
  </sheetData>
  <mergeCells count="140">
    <mergeCell ref="E7:F7"/>
    <mergeCell ref="E9:K9"/>
    <mergeCell ref="J10:J11"/>
    <mergeCell ref="K10:K11"/>
    <mergeCell ref="B12:B31"/>
    <mergeCell ref="C12:C31"/>
    <mergeCell ref="L10:L11"/>
    <mergeCell ref="D9:D11"/>
    <mergeCell ref="C9:C11"/>
    <mergeCell ref="L9:M9"/>
    <mergeCell ref="I10:I11"/>
    <mergeCell ref="G10:H10"/>
    <mergeCell ref="E10:F10"/>
    <mergeCell ref="L12:L31"/>
    <mergeCell ref="Y25:Y31"/>
    <mergeCell ref="M27:M31"/>
    <mergeCell ref="F33:P33"/>
    <mergeCell ref="A34:A35"/>
    <mergeCell ref="C34:E34"/>
    <mergeCell ref="F34:J34"/>
    <mergeCell ref="K34:M34"/>
    <mergeCell ref="O34:P34"/>
    <mergeCell ref="K12:K31"/>
    <mergeCell ref="M12:M14"/>
    <mergeCell ref="M16:M19"/>
    <mergeCell ref="M20:M26"/>
    <mergeCell ref="A36:A39"/>
    <mergeCell ref="O36:P36"/>
    <mergeCell ref="O37:P37"/>
    <mergeCell ref="O38:P38"/>
    <mergeCell ref="O39:P39"/>
    <mergeCell ref="A40:A43"/>
    <mergeCell ref="O40:P40"/>
    <mergeCell ref="O41:P41"/>
    <mergeCell ref="O42:P42"/>
    <mergeCell ref="O43:P43"/>
    <mergeCell ref="O59:P59"/>
    <mergeCell ref="O61:P61"/>
    <mergeCell ref="O62:P62"/>
    <mergeCell ref="A63:C63"/>
    <mergeCell ref="E63:P63"/>
    <mergeCell ref="B64:C64"/>
    <mergeCell ref="E64:P64"/>
    <mergeCell ref="O53:P53"/>
    <mergeCell ref="O54:P54"/>
    <mergeCell ref="O55:P55"/>
    <mergeCell ref="O56:P56"/>
    <mergeCell ref="O57:P57"/>
    <mergeCell ref="O58:P58"/>
    <mergeCell ref="A44:A62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A72:A75"/>
    <mergeCell ref="B72:C74"/>
    <mergeCell ref="E72:P72"/>
    <mergeCell ref="E73:P73"/>
    <mergeCell ref="E74:P74"/>
    <mergeCell ref="B65:C65"/>
    <mergeCell ref="E65:P65"/>
    <mergeCell ref="B66:C66"/>
    <mergeCell ref="E66:P66"/>
    <mergeCell ref="A67:A71"/>
    <mergeCell ref="B67:C67"/>
    <mergeCell ref="E67:P67"/>
    <mergeCell ref="B68:C68"/>
    <mergeCell ref="E68:P68"/>
    <mergeCell ref="B69:C69"/>
    <mergeCell ref="B75:C75"/>
    <mergeCell ref="E75:P75"/>
    <mergeCell ref="B76:C76"/>
    <mergeCell ref="E76:P76"/>
    <mergeCell ref="B77:C77"/>
    <mergeCell ref="E77:P77"/>
    <mergeCell ref="E69:P69"/>
    <mergeCell ref="B70:C70"/>
    <mergeCell ref="E70:P70"/>
    <mergeCell ref="B71:C71"/>
    <mergeCell ref="E71:P71"/>
    <mergeCell ref="E82:P82"/>
    <mergeCell ref="A83:A84"/>
    <mergeCell ref="B83:C84"/>
    <mergeCell ref="D83:D84"/>
    <mergeCell ref="B85:C85"/>
    <mergeCell ref="E85:P85"/>
    <mergeCell ref="B78:C78"/>
    <mergeCell ref="E78:P78"/>
    <mergeCell ref="B79:C79"/>
    <mergeCell ref="E79:P79"/>
    <mergeCell ref="A80:A82"/>
    <mergeCell ref="B80:C80"/>
    <mergeCell ref="E80:P80"/>
    <mergeCell ref="B81:C81"/>
    <mergeCell ref="E81:P81"/>
    <mergeCell ref="B82:C82"/>
    <mergeCell ref="A90:A94"/>
    <mergeCell ref="B90:C90"/>
    <mergeCell ref="E90:P90"/>
    <mergeCell ref="B91:C91"/>
    <mergeCell ref="E91:P94"/>
    <mergeCell ref="B92:C92"/>
    <mergeCell ref="B93:C93"/>
    <mergeCell ref="B94:C94"/>
    <mergeCell ref="A86:A89"/>
    <mergeCell ref="B86:C86"/>
    <mergeCell ref="E86:P86"/>
    <mergeCell ref="B87:C87"/>
    <mergeCell ref="E87:P87"/>
    <mergeCell ref="B88:C88"/>
    <mergeCell ref="E88:P88"/>
    <mergeCell ref="B89:C89"/>
    <mergeCell ref="E89:P89"/>
    <mergeCell ref="A95:A98"/>
    <mergeCell ref="B95:C95"/>
    <mergeCell ref="E95:P95"/>
    <mergeCell ref="B96:C96"/>
    <mergeCell ref="E96:P96"/>
    <mergeCell ref="B97:C97"/>
    <mergeCell ref="E97:P97"/>
    <mergeCell ref="B98:C98"/>
    <mergeCell ref="E98:P98"/>
    <mergeCell ref="B103:C103"/>
    <mergeCell ref="E103:P103"/>
    <mergeCell ref="B104:C104"/>
    <mergeCell ref="E104:P104"/>
    <mergeCell ref="A99:A102"/>
    <mergeCell ref="B99:C99"/>
    <mergeCell ref="E99:P99"/>
    <mergeCell ref="B100:C100"/>
    <mergeCell ref="E100:P100"/>
    <mergeCell ref="B101:C101"/>
    <mergeCell ref="E101:P101"/>
    <mergeCell ref="B102:C102"/>
    <mergeCell ref="E102:P102"/>
  </mergeCells>
  <phoneticPr fontId="3" type="noConversion"/>
  <conditionalFormatting sqref="N36:N54 J36:J62">
    <cfRule type="cellIs" dxfId="0" priority="2" operator="lessThan">
      <formula>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cd89c4-9369-4fd9-adf2-87f43764d537}" enabled="1" method="Privileged" siteId="{86f73c75-dc8a-4267-9c81-519f1054d1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溫文新</dc:creator>
  <cp:lastModifiedBy>Vivian Yu</cp:lastModifiedBy>
  <dcterms:created xsi:type="dcterms:W3CDTF">2026-08-21T01:08:21Z</dcterms:created>
  <dcterms:modified xsi:type="dcterms:W3CDTF">2026-08-24T01:52:18Z</dcterms:modified>
</cp:coreProperties>
</file>